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me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<sst xmlns="http://schemas.openxmlformats.org/spreadsheetml/2006/main" count="33" uniqueCount="32">
  <si>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EMPLOYEE TIMESHEET</t>
  </si>
  <si>
    <t xml:space="preserve">Employee Name:</t>
  </si>
  <si>
    <t xml:space="preserve">Pay Period Start:</t>
  </si>
  <si>
    <t xml:space="preserve">Employee ID:</t>
  </si>
  <si>
    <t xml:space="preserve">Pay Period End:</t>
  </si>
  <si>
    <t xml:space="preserve">Department:</t>
  </si>
  <si>
    <t xml:space="preserve">Submission Date:</t>
  </si>
  <si>
    <t xml:space="preserve">Manager:</t>
  </si>
  <si>
    <t xml:space="preserve">↑ Enter pay period start date above — all dates auto-fill</t>
  </si>
  <si>
    <t xml:space="preserve">Date</t>
  </si>
  <si>
    <t xml:space="preserve">Day</t>
  </si>
  <si>
    <t xml:space="preserve">Start
Time</t>
  </si>
  <si>
    <t xml:space="preserve">End
Time</t>
  </si>
  <si>
    <t xml:space="preserve">Per Diem
($)</t>
  </si>
  <si>
    <t xml:space="preserve">Driving
Time</t>
  </si>
  <si>
    <t xml:space="preserve">Total
Hours</t>
  </si>
  <si>
    <t xml:space="preserve">Regular
Hours</t>
  </si>
  <si>
    <t xml:space="preserve">Daily OT
Hours</t>
  </si>
  <si>
    <t xml:space="preserve">Notes</t>
  </si>
  <si>
    <t xml:space="preserve">Week 1 Subtotal</t>
  </si>
  <si>
    <t xml:space="preserve">Week 2 Subtotal</t>
  </si>
  <si>
    <t xml:space="preserve">GRAND TOTALS</t>
  </si>
  <si>
    <t xml:space="preserve">PAY PERIOD SUMMARY</t>
  </si>
  <si>
    <t xml:space="preserve">Total Hours Worked:</t>
  </si>
  <si>
    <t xml:space="preserve">Total Regular Hours:</t>
  </si>
  <si>
    <t xml:space="preserve">Total Daily OT Hours:</t>
  </si>
  <si>
    <t xml:space="preserve">Total Driving Hours:</t>
  </si>
  <si>
    <t xml:space="preserve">Total Per Diem:</t>
  </si>
  <si>
    <t xml:space="preserve">Employee Signature:</t>
  </si>
  <si>
    <t xml:space="preserve">Date:</t>
  </si>
  <si>
    <t xml:space="preserve">Manager Signature:</t>
  </si>
  <si>
    <t xml:space="preserve">Instructions: Enter Pay Period Start date in header. For times, type shortcuts like 6a, 6p, 6:30am, 6:30 PM — or full format. Overnight shifts (e.g. 6p to 6a) handled automatically. For Driving Time: 1.5, 1h 35m, 1 hour 35 minutes, or 45m. Per Diem is a simple dollar amount. Daily OT is hours over 8/day.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</si>
</sst>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yy"/>
    <numFmt numFmtId="166" formatCode="0.00"/>
    <numFmt numFmtId="167" formatCode="\$#,##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F5496"/>
      <name val="Arial"/>
      <family val="0"/>
      <charset val="1"/>
    </font>
    <font>
      <b val="true"/>
      <sz val="11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CC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555555"/>
      <name val="Arial"/>
      <family val="0"/>
      <charset val="1"/>
    </font>
    <font>
      <i val="true"/>
      <sz val="9"/>
      <color rgb="FF666666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0F0F0"/>
      </patternFill>
    </fill>
    <fill>
      <patternFill patternType="solid">
        <fgColor rgb="FF2F5496"/>
        <bgColor rgb="FF555555"/>
      </patternFill>
    </fill>
    <fill>
      <patternFill patternType="solid">
        <fgColor rgb="FFF0F0F0"/>
        <bgColor rgb="FFE2EFDA"/>
      </patternFill>
    </fill>
    <fill>
      <patternFill patternType="solid">
        <fgColor rgb="FFB4C6E7"/>
        <bgColor rgb="FF99CCFF"/>
      </patternFill>
    </fill>
    <fill>
      <patternFill patternType="solid">
        <fgColor rgb="FFE2EFDA"/>
        <bgColor rgb="FFF0F0F0"/>
      </patternFill>
    </fill>
    <fill>
      <patternFill patternType="solid">
        <fgColor rgb="FFD6E4F0"/>
        <bgColor rgb="FFE2EFDA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808080"/>
      <rgbColor rgb="FF9999FF"/>
      <rgbColor rgb="FF993366"/>
      <rgbColor rgb="FFFFF2CC"/>
      <rgbColor rgb="FFF0F0F0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2F5496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1"/>
    <col collapsed="false" customWidth="true" hidden="false" outlineLevel="0" max="3" min="3" style="0" width="12"/>
    <col collapsed="false" customWidth="true" hidden="true" outlineLevel="0" max="4" min="4" style="0" width="0.51"/>
    <col collapsed="false" customWidth="true" hidden="false" outlineLevel="0" max="5" min="5" style="0" width="12"/>
    <col collapsed="false" customWidth="true" hidden="true" outlineLevel="0" max="6" min="6" style="0" width="0.51"/>
    <col collapsed="false" customWidth="true" hidden="false" outlineLevel="0" max="7" min="7" style="0" width="11"/>
    <col collapsed="false" customWidth="true" hidden="false" outlineLevel="0" max="8" min="8" style="0" width="13"/>
    <col collapsed="false" customWidth="true" hidden="true" outlineLevel="0" max="9" min="9" style="0" width="0.51"/>
    <col collapsed="false" customWidth="true" hidden="false" outlineLevel="0" max="12" min="10" style="0" width="11"/>
    <col collapsed="false" customWidth="true" hidden="false" outlineLevel="0" max="13" min="13" style="0" width="2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customFormat="false" ht="15" hidden="false" customHeight="false" outlineLevel="0" collapsed="false">
      <c r="A3" s="2" t="s">
        <v>1</v>
      </c>
      <c r="B3" s="3"/>
      <c r="C3" s="3"/>
      <c r="D3" s="3"/>
      <c r="E3" s="3"/>
      <c r="F3" s="3"/>
      <c r="G3" s="2" t="s">
        <v>2</v>
      </c>
      <c r="H3" s="4"/>
      <c r="I3" s="4"/>
      <c r="J3" s="4"/>
      <c r="K3" s="4"/>
      <c r="L3" s="4"/>
      <c r="M3" s="4"/>
    </row>
    <row r="4" customFormat="false" ht="15" hidden="false" customHeight="false" outlineLevel="0" collapsed="false">
      <c r="A4" s="2" t="s">
        <v>3</v>
      </c>
      <c r="B4" s="3"/>
      <c r="C4" s="3"/>
      <c r="D4" s="3"/>
      <c r="E4" s="3"/>
      <c r="F4" s="3"/>
      <c r="G4" s="2" t="s">
        <v>4</v>
      </c>
      <c r="H4" s="4" t="str">
        <f aca="false">IF(H3&lt;&gt;"",H3+13,"")</f>
        <v/>
      </c>
      <c r="I4" s="4"/>
      <c r="J4" s="4"/>
      <c r="K4" s="4"/>
      <c r="L4" s="4"/>
      <c r="M4" s="4"/>
    </row>
    <row r="5" customFormat="false" ht="15" hidden="false" customHeight="false" outlineLevel="0" collapsed="false">
      <c r="A5" s="2" t="s">
        <v>5</v>
      </c>
      <c r="B5" s="3"/>
      <c r="C5" s="3"/>
      <c r="D5" s="3"/>
      <c r="E5" s="3"/>
      <c r="F5" s="3"/>
      <c r="G5" s="2" t="s">
        <v>6</v>
      </c>
      <c r="H5" s="4"/>
      <c r="I5" s="4"/>
      <c r="J5" s="4"/>
      <c r="K5" s="4"/>
      <c r="L5" s="4"/>
      <c r="M5" s="4"/>
    </row>
    <row r="6" customFormat="false" ht="15" hidden="false" customHeight="false" outlineLevel="0" collapsed="false">
      <c r="A6" s="2" t="s">
        <v>7</v>
      </c>
      <c r="B6" s="3"/>
      <c r="C6" s="3"/>
      <c r="D6" s="3"/>
      <c r="E6" s="3"/>
      <c r="F6" s="3"/>
      <c r="G6" s="5" t="s">
        <v>8</v>
      </c>
      <c r="H6" s="5"/>
      <c r="I6" s="5"/>
      <c r="J6" s="5"/>
      <c r="K6" s="5"/>
      <c r="L6" s="5"/>
      <c r="M6" s="5"/>
    </row>
    <row r="8" customFormat="false" ht="34.5" hidden="false" customHeight="true" outlineLevel="0" collapsed="false">
      <c r="A8" s="6" t="s">
        <v>9</v>
      </c>
      <c r="B8" s="6" t="s">
        <v>10</v>
      </c>
      <c r="C8" s="6" t="s">
        <v>11</v>
      </c>
      <c r="D8" s="6"/>
      <c r="E8" s="6" t="s">
        <v>12</v>
      </c>
      <c r="F8" s="6"/>
      <c r="G8" s="6" t="s">
        <v>13</v>
      </c>
      <c r="H8" s="6" t="s">
        <v>14</v>
      </c>
      <c r="I8" s="6"/>
      <c r="J8" s="6" t="s">
        <v>15</v>
      </c>
      <c r="K8" s="6" t="s">
        <v>16</v>
      </c>
      <c r="L8" s="6" t="s">
        <v>17</v>
      </c>
      <c r="M8" s="6" t="s">
        <v>18</v>
      </c>
    </row>
    <row r="9" customFormat="false" ht="15" hidden="false" customHeight="false" outlineLevel="0" collapsed="false">
      <c r="A9" s="7" t="str">
        <f aca="false">IF(H$3&lt;&gt;"",H$3,"")</f>
        <v/>
      </c>
      <c r="B9" s="8" t="str">
        <f aca="false">IF(A9&lt;&gt;"",TEXT(A9,"dddd"),"")</f>
        <v/>
      </c>
      <c r="C9" s="9"/>
      <c r="D9" s="10" t="str">
        <f aca="false">IF(C9="","",IF(ISNUMBER(C9),C9*24,IF(OR(RIGHT(SUBSTITUTE(SUBSTITUTE(SUBSTITUTE(LOWER(C9),"am","a"),"pm","p")," ",""),1)="a",RIGHT(SUBSTITUTE(SUBSTITUTE(SUBSTITUTE(LOWER(C9),"am","a"),"pm","p")," ",""),1)="p"),(IF((IFERROR(FIND(":",SUBSTITUTE(SUBSTITUTE(SUBSTITUTE(LOWER(C9),"am","a"),"pm","p")," ","")),0)&gt;0),VALUE(LEFT(SUBSTITUTE(SUBSTITUTE(SUBSTITUTE(LOWER(C9),"am","a"),"pm","p")," ",""),IFERROR(FIND(":",SUBSTITUTE(SUBSTITUTE(SUBSTITUTE(LOWER(C9),"am","a"),"pm","p")," ","")),LEN(SUBSTITUTE(SUBSTITUTE(SUBSTITUTE(LOWER(C9),"am","a"),"pm","p")," ","")))-1)),VALUE(LEFT(SUBSTITUTE(SUBSTITUTE(SUBSTITUTE(LOWER(C9),"am","a"),"pm","p")," ",""),LEN(SUBSTITUTE(SUBSTITUTE(SUBSTITUTE(LOWER(C9),"am","a"),"pm","p")," ",""))-1)))+IF((IFERROR(FIND(":",SUBSTITUTE(SUBSTITUTE(SUBSTITUTE(LOWER(C9),"am","a"),"pm","p")," ","")),0)&gt;0),VALUE(MID(SUBSTITUTE(SUBSTITUTE(SUBSTITUTE(LOWER(C9),"am","a"),"pm","p")," ",""),IFERROR(FIND(":",SUBSTITUTE(SUBSTITUTE(SUBSTITUTE(LOWER(C9),"am","a"),"pm","p")," ","")),1)+1,LEN(SUBSTITUTE(SUBSTITUTE(SUBSTITUTE(LOWER(C9),"am","a"),"pm","p")," ",""))-1-IFERROR(FIND(":",SUBSTITUTE(SUBSTITUTE(SUBSTITUTE(LOWER(C9),"am","a"),"pm","p")," ","")),1))),0)/60)+IF((RIGHT(SUBSTITUTE(SUBSTITUTE(SUBSTITUTE(LOWER(C9),"am","a"),"pm","p")," ",""),1)="p"),IF(IF((IFERROR(FIND(":",SUBSTITUTE(SUBSTITUTE(SUBSTITUTE(LOWER(C9),"am","a"),"pm","p")," ","")),0)&gt;0),VALUE(LEFT(SUBSTITUTE(SUBSTITUTE(SUBSTITUTE(LOWER(C9),"am","a"),"pm","p")," ",""),IFERROR(FIND(":",SUBSTITUTE(SUBSTITUTE(SUBSTITUTE(LOWER(C9),"am","a"),"pm","p")," ","")),LEN(SUBSTITUTE(SUBSTITUTE(SUBSTITUTE(LOWER(C9),"am","a"),"pm","p")," ","")))-1)),VALUE(LEFT(SUBSTITUTE(SUBSTITUTE(SUBSTITUTE(LOWER(C9),"am","a"),"pm","p")," ",""),LEN(SUBSTITUTE(SUBSTITUTE(SUBSTITUTE(LOWER(C9),"am","a"),"pm","p")," ",""))-1)))&lt;12,12,0),IF(IF((IFERROR(FIND(":",SUBSTITUTE(SUBSTITUTE(SUBSTITUTE(LOWER(C9),"am","a"),"pm","p")," ","")),0)&gt;0),VALUE(LEFT(SUBSTITUTE(SUBSTITUTE(SUBSTITUTE(LOWER(C9),"am","a"),"pm","p")," ",""),IFERROR(FIND(":",SUBSTITUTE(SUBSTITUTE(SUBSTITUTE(LOWER(C9),"am","a"),"pm","p")," ","")),LEN(SUBSTITUTE(SUBSTITUTE(SUBSTITUTE(LOWER(C9),"am","a"),"pm","p")," ","")))-1)),VALUE(LEFT(SUBSTITUTE(SUBSTITUTE(SUBSTITUTE(LOWER(C9),"am","a"),"pm","p")," ",""),LEN(SUBSTITUTE(SUBSTITUTE(SUBSTITUTE(LOWER(C9),"am","a"),"pm","p")," ",""))-1)))&gt;=12,-12,0)),VALUE(SUBSTITUTE(SUBSTITUTE(SUBSTITUTE(LOWER(C9),"am","a"),"pm","p")," ","")))))</f>
        <v/>
      </c>
      <c r="E9" s="9"/>
      <c r="F9" s="10" t="str">
        <f aca="false">IF(E9="","",IF(ISNUMBER(E9),E9*24,IF(OR(RIGHT(SUBSTITUTE(SUBSTITUTE(SUBSTITUTE(LOWER(E9),"am","a"),"pm","p")," ",""),1)="a",RIGHT(SUBSTITUTE(SUBSTITUTE(SUBSTITUTE(LOWER(E9),"am","a"),"pm","p")," ",""),1)="p"),(IF((IFERROR(FIND(":",SUBSTITUTE(SUBSTITUTE(SUBSTITUTE(LOWER(E9),"am","a"),"pm","p")," ","")),0)&gt;0),VALUE(LEFT(SUBSTITUTE(SUBSTITUTE(SUBSTITUTE(LOWER(E9),"am","a"),"pm","p")," ",""),IFERROR(FIND(":",SUBSTITUTE(SUBSTITUTE(SUBSTITUTE(LOWER(E9),"am","a"),"pm","p")," ","")),LEN(SUBSTITUTE(SUBSTITUTE(SUBSTITUTE(LOWER(E9),"am","a"),"pm","p")," ","")))-1)),VALUE(LEFT(SUBSTITUTE(SUBSTITUTE(SUBSTITUTE(LOWER(E9),"am","a"),"pm","p")," ",""),LEN(SUBSTITUTE(SUBSTITUTE(SUBSTITUTE(LOWER(E9),"am","a"),"pm","p")," ",""))-1)))+IF((IFERROR(FIND(":",SUBSTITUTE(SUBSTITUTE(SUBSTITUTE(LOWER(E9),"am","a"),"pm","p")," ","")),0)&gt;0),VALUE(MID(SUBSTITUTE(SUBSTITUTE(SUBSTITUTE(LOWER(E9),"am","a"),"pm","p")," ",""),IFERROR(FIND(":",SUBSTITUTE(SUBSTITUTE(SUBSTITUTE(LOWER(E9),"am","a"),"pm","p")," ","")),1)+1,LEN(SUBSTITUTE(SUBSTITUTE(SUBSTITUTE(LOWER(E9),"am","a"),"pm","p")," ",""))-1-IFERROR(FIND(":",SUBSTITUTE(SUBSTITUTE(SUBSTITUTE(LOWER(E9),"am","a"),"pm","p")," ","")),1))),0)/60)+IF((RIGHT(SUBSTITUTE(SUBSTITUTE(SUBSTITUTE(LOWER(E9),"am","a"),"pm","p")," ",""),1)="p"),IF(IF((IFERROR(FIND(":",SUBSTITUTE(SUBSTITUTE(SUBSTITUTE(LOWER(E9),"am","a"),"pm","p")," ","")),0)&gt;0),VALUE(LEFT(SUBSTITUTE(SUBSTITUTE(SUBSTITUTE(LOWER(E9),"am","a"),"pm","p")," ",""),IFERROR(FIND(":",SUBSTITUTE(SUBSTITUTE(SUBSTITUTE(LOWER(E9),"am","a"),"pm","p")," ","")),LEN(SUBSTITUTE(SUBSTITUTE(SUBSTITUTE(LOWER(E9),"am","a"),"pm","p")," ","")))-1)),VALUE(LEFT(SUBSTITUTE(SUBSTITUTE(SUBSTITUTE(LOWER(E9),"am","a"),"pm","p")," ",""),LEN(SUBSTITUTE(SUBSTITUTE(SUBSTITUTE(LOWER(E9),"am","a"),"pm","p")," ",""))-1)))&lt;12,12,0),IF(IF((IFERROR(FIND(":",SUBSTITUTE(SUBSTITUTE(SUBSTITUTE(LOWER(E9),"am","a"),"pm","p")," ","")),0)&gt;0),VALUE(LEFT(SUBSTITUTE(SUBSTITUTE(SUBSTITUTE(LOWER(E9),"am","a"),"pm","p")," ",""),IFERROR(FIND(":",SUBSTITUTE(SUBSTITUTE(SUBSTITUTE(LOWER(E9),"am","a"),"pm","p")," ","")),LEN(SUBSTITUTE(SUBSTITUTE(SUBSTITUTE(LOWER(E9),"am","a"),"pm","p")," ","")))-1)),VALUE(LEFT(SUBSTITUTE(SUBSTITUTE(SUBSTITUTE(LOWER(E9),"am","a"),"pm","p")," ",""),LEN(SUBSTITUTE(SUBSTITUTE(SUBSTITUTE(LOWER(E9),"am","a"),"pm","p")," ",""))-1)))&gt;=12,-12,0)),VALUE(SUBSTITUTE(SUBSTITUTE(SUBSTITUTE(LOWER(E9),"am","a"),"pm","p")," ","")))))</f>
        <v/>
      </c>
      <c r="G9" s="11"/>
      <c r="H9" s="9"/>
      <c r="I9" s="10" t="n">
        <f aca="false">IF(H9="",0,IF(ISNUMBER(H9),H9,IF(ISNUMBER(FIND("h",SUBSTITUTE(SUBSTITUTE(SUBSTITUTE(SUBSTITUTE(SUBSTITUTE(LOWER(H9),"hours","h"),"hour","h"),"minutes","m"),"minute","m")," ",""))),VALUE(LEFT(SUBSTITUTE(SUBSTITUTE(SUBSTITUTE(SUBSTITUTE(SUBSTITUTE(LOWER(H9),"hours","h"),"hour","h"),"minutes","m"),"minute","m")," ",""),FIND("h",SUBSTITUTE(SUBSTITUTE(SUBSTITUTE(SUBSTITUTE(SUBSTITUTE(LOWER(H9),"hours","h"),"hour","h"),"minutes","m"),"minute","m")," ",""))-1))+IF(ISNUMBER(FIND("m",SUBSTITUTE(SUBSTITUTE(SUBSTITUTE(SUBSTITUTE(SUBSTITUTE(LOWER(H9),"hours","h"),"hour","h"),"minutes","m"),"minute","m")," ",""))),VALUE(MID(SUBSTITUTE(SUBSTITUTE(SUBSTITUTE(SUBSTITUTE(SUBSTITUTE(LOWER(H9),"hours","h"),"hour","h"),"minutes","m"),"minute","m")," ",""),FIND("h",SUBSTITUTE(SUBSTITUTE(SUBSTITUTE(SUBSTITUTE(SUBSTITUTE(LOWER(H9),"hours","h"),"hour","h"),"minutes","m"),"minute","m")," ",""))+1,FIND("m",SUBSTITUTE(SUBSTITUTE(SUBSTITUTE(SUBSTITUTE(SUBSTITUTE(LOWER(H9),"hours","h"),"hour","h"),"minutes","m"),"minute","m")," ",""))-FIND("h",SUBSTITUTE(SUBSTITUTE(SUBSTITUTE(SUBSTITUTE(SUBSTITUTE(LOWER(H9),"hours","h"),"hour","h"),"minutes","m"),"minute","m")," ",""))-1))/60,0),IF(ISNUMBER(FIND("m",SUBSTITUTE(SUBSTITUTE(SUBSTITUTE(SUBSTITUTE(SUBSTITUTE(LOWER(H9),"hours","h"),"hour","h"),"minutes","m"),"minute","m")," ",""))),VALUE(LEFT(SUBSTITUTE(SUBSTITUTE(SUBSTITUTE(SUBSTITUTE(SUBSTITUTE(LOWER(H9),"hours","h"),"hour","h"),"minutes","m"),"minute","m")," ",""),FIND("m",SUBSTITUTE(SUBSTITUTE(SUBSTITUTE(SUBSTITUTE(SUBSTITUTE(LOWER(H9),"hours","h"),"hour","h"),"minutes","m"),"minute","m")," ",""))-1))/60,0))))</f>
        <v>0</v>
      </c>
      <c r="J9" s="12" t="n">
        <f aca="false">IF(AND(D9&lt;&gt;"",F9&lt;&gt;""),IF(F9&lt;D9,F9+24-D9,F9-D9),0)+I9</f>
        <v>0</v>
      </c>
      <c r="K9" s="12" t="n">
        <f aca="false">MIN(J9,8)</f>
        <v>0</v>
      </c>
      <c r="L9" s="12" t="n">
        <f aca="false">MAX(J9-8,0)</f>
        <v>0</v>
      </c>
      <c r="M9" s="13"/>
    </row>
    <row r="10" customFormat="false" ht="15" hidden="false" customHeight="false" outlineLevel="0" collapsed="false">
      <c r="A10" s="7" t="str">
        <f aca="false">IF(H$3&lt;&gt;"",H$3+1,"")</f>
        <v/>
      </c>
      <c r="B10" s="8" t="str">
        <f aca="false">IF(A10&lt;&gt;"",TEXT(A10,"dddd"),"")</f>
        <v/>
      </c>
      <c r="C10" s="9"/>
      <c r="D10" s="10" t="str">
        <f aca="false">IF(C10="","",IF(ISNUMBER(C10),C10*24,IF(OR(RIGHT(SUBSTITUTE(SUBSTITUTE(SUBSTITUTE(LOWER(C10),"am","a"),"pm","p")," ",""),1)="a",RIGHT(SUBSTITUTE(SUBSTITUTE(SUBSTITUTE(LOWER(C10),"am","a"),"pm","p")," ",""),1)="p"),(IF((IFERROR(FIND(":",SUBSTITUTE(SUBSTITUTE(SUBSTITUTE(LOWER(C10),"am","a"),"pm","p")," ","")),0)&gt;0),VALUE(LEFT(SUBSTITUTE(SUBSTITUTE(SUBSTITUTE(LOWER(C10),"am","a"),"pm","p")," ",""),IFERROR(FIND(":",SUBSTITUTE(SUBSTITUTE(SUBSTITUTE(LOWER(C10),"am","a"),"pm","p")," ","")),LEN(SUBSTITUTE(SUBSTITUTE(SUBSTITUTE(LOWER(C10),"am","a"),"pm","p")," ","")))-1)),VALUE(LEFT(SUBSTITUTE(SUBSTITUTE(SUBSTITUTE(LOWER(C10),"am","a"),"pm","p")," ",""),LEN(SUBSTITUTE(SUBSTITUTE(SUBSTITUTE(LOWER(C10),"am","a"),"pm","p")," ",""))-1)))+IF((IFERROR(FIND(":",SUBSTITUTE(SUBSTITUTE(SUBSTITUTE(LOWER(C10),"am","a"),"pm","p")," ","")),0)&gt;0),VALUE(MID(SUBSTITUTE(SUBSTITUTE(SUBSTITUTE(LOWER(C10),"am","a"),"pm","p")," ",""),IFERROR(FIND(":",SUBSTITUTE(SUBSTITUTE(SUBSTITUTE(LOWER(C10),"am","a"),"pm","p")," ","")),1)+1,LEN(SUBSTITUTE(SUBSTITUTE(SUBSTITUTE(LOWER(C10),"am","a"),"pm","p")," ",""))-1-IFERROR(FIND(":",SUBSTITUTE(SUBSTITUTE(SUBSTITUTE(LOWER(C10),"am","a"),"pm","p")," ","")),1))),0)/60)+IF((RIGHT(SUBSTITUTE(SUBSTITUTE(SUBSTITUTE(LOWER(C10),"am","a"),"pm","p")," ",""),1)="p"),IF(IF((IFERROR(FIND(":",SUBSTITUTE(SUBSTITUTE(SUBSTITUTE(LOWER(C10),"am","a"),"pm","p")," ","")),0)&gt;0),VALUE(LEFT(SUBSTITUTE(SUBSTITUTE(SUBSTITUTE(LOWER(C10),"am","a"),"pm","p")," ",""),IFERROR(FIND(":",SUBSTITUTE(SUBSTITUTE(SUBSTITUTE(LOWER(C10),"am","a"),"pm","p")," ","")),LEN(SUBSTITUTE(SUBSTITUTE(SUBSTITUTE(LOWER(C10),"am","a"),"pm","p")," ","")))-1)),VALUE(LEFT(SUBSTITUTE(SUBSTITUTE(SUBSTITUTE(LOWER(C10),"am","a"),"pm","p")," ",""),LEN(SUBSTITUTE(SUBSTITUTE(SUBSTITUTE(LOWER(C10),"am","a"),"pm","p")," ",""))-1)))&lt;12,12,0),IF(IF((IFERROR(FIND(":",SUBSTITUTE(SUBSTITUTE(SUBSTITUTE(LOWER(C10),"am","a"),"pm","p")," ","")),0)&gt;0),VALUE(LEFT(SUBSTITUTE(SUBSTITUTE(SUBSTITUTE(LOWER(C10),"am","a"),"pm","p")," ",""),IFERROR(FIND(":",SUBSTITUTE(SUBSTITUTE(SUBSTITUTE(LOWER(C10),"am","a"),"pm","p")," ","")),LEN(SUBSTITUTE(SUBSTITUTE(SUBSTITUTE(LOWER(C10),"am","a"),"pm","p")," ","")))-1)),VALUE(LEFT(SUBSTITUTE(SUBSTITUTE(SUBSTITUTE(LOWER(C10),"am","a"),"pm","p")," ",""),LEN(SUBSTITUTE(SUBSTITUTE(SUBSTITUTE(LOWER(C10),"am","a"),"pm","p")," ",""))-1)))&gt;=12,-12,0)),VALUE(SUBSTITUTE(SUBSTITUTE(SUBSTITUTE(LOWER(C10),"am","a"),"pm","p")," ","")))))</f>
        <v/>
      </c>
      <c r="E10" s="9"/>
      <c r="F10" s="10" t="str">
        <f aca="false">IF(E10="","",IF(ISNUMBER(E10),E10*24,IF(OR(RIGHT(SUBSTITUTE(SUBSTITUTE(SUBSTITUTE(LOWER(E10),"am","a"),"pm","p")," ",""),1)="a",RIGHT(SUBSTITUTE(SUBSTITUTE(SUBSTITUTE(LOWER(E10),"am","a"),"pm","p")," ",""),1)="p"),(IF((IFERROR(FIND(":",SUBSTITUTE(SUBSTITUTE(SUBSTITUTE(LOWER(E10),"am","a"),"pm","p")," ","")),0)&gt;0),VALUE(LEFT(SUBSTITUTE(SUBSTITUTE(SUBSTITUTE(LOWER(E10),"am","a"),"pm","p")," ",""),IFERROR(FIND(":",SUBSTITUTE(SUBSTITUTE(SUBSTITUTE(LOWER(E10),"am","a"),"pm","p")," ","")),LEN(SUBSTITUTE(SUBSTITUTE(SUBSTITUTE(LOWER(E10),"am","a"),"pm","p")," ","")))-1)),VALUE(LEFT(SUBSTITUTE(SUBSTITUTE(SUBSTITUTE(LOWER(E10),"am","a"),"pm","p")," ",""),LEN(SUBSTITUTE(SUBSTITUTE(SUBSTITUTE(LOWER(E10),"am","a"),"pm","p")," ",""))-1)))+IF((IFERROR(FIND(":",SUBSTITUTE(SUBSTITUTE(SUBSTITUTE(LOWER(E10),"am","a"),"pm","p")," ","")),0)&gt;0),VALUE(MID(SUBSTITUTE(SUBSTITUTE(SUBSTITUTE(LOWER(E10),"am","a"),"pm","p")," ",""),IFERROR(FIND(":",SUBSTITUTE(SUBSTITUTE(SUBSTITUTE(LOWER(E10),"am","a"),"pm","p")," ","")),1)+1,LEN(SUBSTITUTE(SUBSTITUTE(SUBSTITUTE(LOWER(E10),"am","a"),"pm","p")," ",""))-1-IFERROR(FIND(":",SUBSTITUTE(SUBSTITUTE(SUBSTITUTE(LOWER(E10),"am","a"),"pm","p")," ","")),1))),0)/60)+IF((RIGHT(SUBSTITUTE(SUBSTITUTE(SUBSTITUTE(LOWER(E10),"am","a"),"pm","p")," ",""),1)="p"),IF(IF((IFERROR(FIND(":",SUBSTITUTE(SUBSTITUTE(SUBSTITUTE(LOWER(E10),"am","a"),"pm","p")," ","")),0)&gt;0),VALUE(LEFT(SUBSTITUTE(SUBSTITUTE(SUBSTITUTE(LOWER(E10),"am","a"),"pm","p")," ",""),IFERROR(FIND(":",SUBSTITUTE(SUBSTITUTE(SUBSTITUTE(LOWER(E10),"am","a"),"pm","p")," ","")),LEN(SUBSTITUTE(SUBSTITUTE(SUBSTITUTE(LOWER(E10),"am","a"),"pm","p")," ","")))-1)),VALUE(LEFT(SUBSTITUTE(SUBSTITUTE(SUBSTITUTE(LOWER(E10),"am","a"),"pm","p")," ",""),LEN(SUBSTITUTE(SUBSTITUTE(SUBSTITUTE(LOWER(E10),"am","a"),"pm","p")," ",""))-1)))&lt;12,12,0),IF(IF((IFERROR(FIND(":",SUBSTITUTE(SUBSTITUTE(SUBSTITUTE(LOWER(E10),"am","a"),"pm","p")," ","")),0)&gt;0),VALUE(LEFT(SUBSTITUTE(SUBSTITUTE(SUBSTITUTE(LOWER(E10),"am","a"),"pm","p")," ",""),IFERROR(FIND(":",SUBSTITUTE(SUBSTITUTE(SUBSTITUTE(LOWER(E10),"am","a"),"pm","p")," ","")),LEN(SUBSTITUTE(SUBSTITUTE(SUBSTITUTE(LOWER(E10),"am","a"),"pm","p")," ","")))-1)),VALUE(LEFT(SUBSTITUTE(SUBSTITUTE(SUBSTITUTE(LOWER(E10),"am","a"),"pm","p")," ",""),LEN(SUBSTITUTE(SUBSTITUTE(SUBSTITUTE(LOWER(E10),"am","a"),"pm","p")," ",""))-1)))&gt;=12,-12,0)),VALUE(SUBSTITUTE(SUBSTITUTE(SUBSTITUTE(LOWER(E10),"am","a"),"pm","p")," ","")))))</f>
        <v/>
      </c>
      <c r="G10" s="11"/>
      <c r="H10" s="9"/>
      <c r="I10" s="10" t="n">
        <f aca="false">IF(H10="",0,IF(ISNUMBER(H10),H10,IF(ISNUMBER(FIND("h",SUBSTITUTE(SUBSTITUTE(SUBSTITUTE(SUBSTITUTE(SUBSTITUTE(LOWER(H10),"hours","h"),"hour","h"),"minutes","m"),"minute","m")," ",""))),VALUE(LEFT(SUBSTITUTE(SUBSTITUTE(SUBSTITUTE(SUBSTITUTE(SUBSTITUTE(LOWER(H10),"hours","h"),"hour","h"),"minutes","m"),"minute","m")," ",""),FIND("h",SUBSTITUTE(SUBSTITUTE(SUBSTITUTE(SUBSTITUTE(SUBSTITUTE(LOWER(H10),"hours","h"),"hour","h"),"minutes","m"),"minute","m")," ",""))-1))+IF(ISNUMBER(FIND("m",SUBSTITUTE(SUBSTITUTE(SUBSTITUTE(SUBSTITUTE(SUBSTITUTE(LOWER(H10),"hours","h"),"hour","h"),"minutes","m"),"minute","m")," ",""))),VALUE(MID(SUBSTITUTE(SUBSTITUTE(SUBSTITUTE(SUBSTITUTE(SUBSTITUTE(LOWER(H10),"hours","h"),"hour","h"),"minutes","m"),"minute","m")," ",""),FIND("h",SUBSTITUTE(SUBSTITUTE(SUBSTITUTE(SUBSTITUTE(SUBSTITUTE(LOWER(H10),"hours","h"),"hour","h"),"minutes","m"),"minute","m")," ",""))+1,FIND("m",SUBSTITUTE(SUBSTITUTE(SUBSTITUTE(SUBSTITUTE(SUBSTITUTE(LOWER(H10),"hours","h"),"hour","h"),"minutes","m"),"minute","m")," ",""))-FIND("h",SUBSTITUTE(SUBSTITUTE(SUBSTITUTE(SUBSTITUTE(SUBSTITUTE(LOWER(H10),"hours","h"),"hour","h"),"minutes","m"),"minute","m")," ",""))-1))/60,0),IF(ISNUMBER(FIND("m",SUBSTITUTE(SUBSTITUTE(SUBSTITUTE(SUBSTITUTE(SUBSTITUTE(LOWER(H10),"hours","h"),"hour","h"),"minutes","m"),"minute","m")," ",""))),VALUE(LEFT(SUBSTITUTE(SUBSTITUTE(SUBSTITUTE(SUBSTITUTE(SUBSTITUTE(LOWER(H10),"hours","h"),"hour","h"),"minutes","m"),"minute","m")," ",""),FIND("m",SUBSTITUTE(SUBSTITUTE(SUBSTITUTE(SUBSTITUTE(SUBSTITUTE(LOWER(H10),"hours","h"),"hour","h"),"minutes","m"),"minute","m")," ",""))-1))/60,0))))</f>
        <v>0</v>
      </c>
      <c r="J10" s="12" t="n">
        <f aca="false">IF(AND(D10&lt;&gt;"",F10&lt;&gt;""),IF(F10&lt;D10,F10+24-D10,F10-D10),0)+I10</f>
        <v>0</v>
      </c>
      <c r="K10" s="12" t="n">
        <f aca="false">MIN(J10,8)</f>
        <v>0</v>
      </c>
      <c r="L10" s="12" t="n">
        <f aca="false">MAX(J10-8,0)</f>
        <v>0</v>
      </c>
      <c r="M10" s="13"/>
    </row>
    <row r="11" customFormat="false" ht="15" hidden="false" customHeight="false" outlineLevel="0" collapsed="false">
      <c r="A11" s="7" t="str">
        <f aca="false">IF(H$3&lt;&gt;"",H$3+2,"")</f>
        <v/>
      </c>
      <c r="B11" s="8" t="str">
        <f aca="false">IF(A11&lt;&gt;"",TEXT(A11,"dddd"),"")</f>
        <v/>
      </c>
      <c r="C11" s="9"/>
      <c r="D11" s="10" t="str">
        <f aca="false">IF(C11="","",IF(ISNUMBER(C11),C11*24,IF(OR(RIGHT(SUBSTITUTE(SUBSTITUTE(SUBSTITUTE(LOWER(C11),"am","a"),"pm","p")," ",""),1)="a",RIGHT(SUBSTITUTE(SUBSTITUTE(SUBSTITUTE(LOWER(C11),"am","a"),"pm","p")," ",""),1)="p"),(IF((IFERROR(FIND(":",SUBSTITUTE(SUBSTITUTE(SUBSTITUTE(LOWER(C11),"am","a"),"pm","p")," ","")),0)&gt;0),VALUE(LEFT(SUBSTITUTE(SUBSTITUTE(SUBSTITUTE(LOWER(C11),"am","a"),"pm","p")," ",""),IFERROR(FIND(":",SUBSTITUTE(SUBSTITUTE(SUBSTITUTE(LOWER(C11),"am","a"),"pm","p")," ","")),LEN(SUBSTITUTE(SUBSTITUTE(SUBSTITUTE(LOWER(C11),"am","a"),"pm","p")," ","")))-1)),VALUE(LEFT(SUBSTITUTE(SUBSTITUTE(SUBSTITUTE(LOWER(C11),"am","a"),"pm","p")," ",""),LEN(SUBSTITUTE(SUBSTITUTE(SUBSTITUTE(LOWER(C11),"am","a"),"pm","p")," ",""))-1)))+IF((IFERROR(FIND(":",SUBSTITUTE(SUBSTITUTE(SUBSTITUTE(LOWER(C11),"am","a"),"pm","p")," ","")),0)&gt;0),VALUE(MID(SUBSTITUTE(SUBSTITUTE(SUBSTITUTE(LOWER(C11),"am","a"),"pm","p")," ",""),IFERROR(FIND(":",SUBSTITUTE(SUBSTITUTE(SUBSTITUTE(LOWER(C11),"am","a"),"pm","p")," ","")),1)+1,LEN(SUBSTITUTE(SUBSTITUTE(SUBSTITUTE(LOWER(C11),"am","a"),"pm","p")," ",""))-1-IFERROR(FIND(":",SUBSTITUTE(SUBSTITUTE(SUBSTITUTE(LOWER(C11),"am","a"),"pm","p")," ","")),1))),0)/60)+IF((RIGHT(SUBSTITUTE(SUBSTITUTE(SUBSTITUTE(LOWER(C11),"am","a"),"pm","p")," ",""),1)="p"),IF(IF((IFERROR(FIND(":",SUBSTITUTE(SUBSTITUTE(SUBSTITUTE(LOWER(C11),"am","a"),"pm","p")," ","")),0)&gt;0),VALUE(LEFT(SUBSTITUTE(SUBSTITUTE(SUBSTITUTE(LOWER(C11),"am","a"),"pm","p")," ",""),IFERROR(FIND(":",SUBSTITUTE(SUBSTITUTE(SUBSTITUTE(LOWER(C11),"am","a"),"pm","p")," ","")),LEN(SUBSTITUTE(SUBSTITUTE(SUBSTITUTE(LOWER(C11),"am","a"),"pm","p")," ","")))-1)),VALUE(LEFT(SUBSTITUTE(SUBSTITUTE(SUBSTITUTE(LOWER(C11),"am","a"),"pm","p")," ",""),LEN(SUBSTITUTE(SUBSTITUTE(SUBSTITUTE(LOWER(C11),"am","a"),"pm","p")," ",""))-1)))&lt;12,12,0),IF(IF((IFERROR(FIND(":",SUBSTITUTE(SUBSTITUTE(SUBSTITUTE(LOWER(C11),"am","a"),"pm","p")," ","")),0)&gt;0),VALUE(LEFT(SUBSTITUTE(SUBSTITUTE(SUBSTITUTE(LOWER(C11),"am","a"),"pm","p")," ",""),IFERROR(FIND(":",SUBSTITUTE(SUBSTITUTE(SUBSTITUTE(LOWER(C11),"am","a"),"pm","p")," ","")),LEN(SUBSTITUTE(SUBSTITUTE(SUBSTITUTE(LOWER(C11),"am","a"),"pm","p")," ","")))-1)),VALUE(LEFT(SUBSTITUTE(SUBSTITUTE(SUBSTITUTE(LOWER(C11),"am","a"),"pm","p")," ",""),LEN(SUBSTITUTE(SUBSTITUTE(SUBSTITUTE(LOWER(C11),"am","a"),"pm","p")," ",""))-1)))&gt;=12,-12,0)),VALUE(SUBSTITUTE(SUBSTITUTE(SUBSTITUTE(LOWER(C11),"am","a"),"pm","p")," ","")))))</f>
        <v/>
      </c>
      <c r="E11" s="9"/>
      <c r="F11" s="10" t="str">
        <f aca="false">IF(E11="","",IF(ISNUMBER(E11),E11*24,IF(OR(RIGHT(SUBSTITUTE(SUBSTITUTE(SUBSTITUTE(LOWER(E11),"am","a"),"pm","p")," ",""),1)="a",RIGHT(SUBSTITUTE(SUBSTITUTE(SUBSTITUTE(LOWER(E11),"am","a"),"pm","p")," ",""),1)="p"),(IF((IFERROR(FIND(":",SUBSTITUTE(SUBSTITUTE(SUBSTITUTE(LOWER(E11),"am","a"),"pm","p")," ","")),0)&gt;0),VALUE(LEFT(SUBSTITUTE(SUBSTITUTE(SUBSTITUTE(LOWER(E11),"am","a"),"pm","p")," ",""),IFERROR(FIND(":",SUBSTITUTE(SUBSTITUTE(SUBSTITUTE(LOWER(E11),"am","a"),"pm","p")," ","")),LEN(SUBSTITUTE(SUBSTITUTE(SUBSTITUTE(LOWER(E11),"am","a"),"pm","p")," ","")))-1)),VALUE(LEFT(SUBSTITUTE(SUBSTITUTE(SUBSTITUTE(LOWER(E11),"am","a"),"pm","p")," ",""),LEN(SUBSTITUTE(SUBSTITUTE(SUBSTITUTE(LOWER(E11),"am","a"),"pm","p")," ",""))-1)))+IF((IFERROR(FIND(":",SUBSTITUTE(SUBSTITUTE(SUBSTITUTE(LOWER(E11),"am","a"),"pm","p")," ","")),0)&gt;0),VALUE(MID(SUBSTITUTE(SUBSTITUTE(SUBSTITUTE(LOWER(E11),"am","a"),"pm","p")," ",""),IFERROR(FIND(":",SUBSTITUTE(SUBSTITUTE(SUBSTITUTE(LOWER(E11),"am","a"),"pm","p")," ","")),1)+1,LEN(SUBSTITUTE(SUBSTITUTE(SUBSTITUTE(LOWER(E11),"am","a"),"pm","p")," ",""))-1-IFERROR(FIND(":",SUBSTITUTE(SUBSTITUTE(SUBSTITUTE(LOWER(E11),"am","a"),"pm","p")," ","")),1))),0)/60)+IF((RIGHT(SUBSTITUTE(SUBSTITUTE(SUBSTITUTE(LOWER(E11),"am","a"),"pm","p")," ",""),1)="p"),IF(IF((IFERROR(FIND(":",SUBSTITUTE(SUBSTITUTE(SUBSTITUTE(LOWER(E11),"am","a"),"pm","p")," ","")),0)&gt;0),VALUE(LEFT(SUBSTITUTE(SUBSTITUTE(SUBSTITUTE(LOWER(E11),"am","a"),"pm","p")," ",""),IFERROR(FIND(":",SUBSTITUTE(SUBSTITUTE(SUBSTITUTE(LOWER(E11),"am","a"),"pm","p")," ","")),LEN(SUBSTITUTE(SUBSTITUTE(SUBSTITUTE(LOWER(E11),"am","a"),"pm","p")," ","")))-1)),VALUE(LEFT(SUBSTITUTE(SUBSTITUTE(SUBSTITUTE(LOWER(E11),"am","a"),"pm","p")," ",""),LEN(SUBSTITUTE(SUBSTITUTE(SUBSTITUTE(LOWER(E11),"am","a"),"pm","p")," ",""))-1)))&lt;12,12,0),IF(IF((IFERROR(FIND(":",SUBSTITUTE(SUBSTITUTE(SUBSTITUTE(LOWER(E11),"am","a"),"pm","p")," ","")),0)&gt;0),VALUE(LEFT(SUBSTITUTE(SUBSTITUTE(SUBSTITUTE(LOWER(E11),"am","a"),"pm","p")," ",""),IFERROR(FIND(":",SUBSTITUTE(SUBSTITUTE(SUBSTITUTE(LOWER(E11),"am","a"),"pm","p")," ","")),LEN(SUBSTITUTE(SUBSTITUTE(SUBSTITUTE(LOWER(E11),"am","a"),"pm","p")," ","")))-1)),VALUE(LEFT(SUBSTITUTE(SUBSTITUTE(SUBSTITUTE(LOWER(E11),"am","a"),"pm","p")," ",""),LEN(SUBSTITUTE(SUBSTITUTE(SUBSTITUTE(LOWER(E11),"am","a"),"pm","p")," ",""))-1)))&gt;=12,-12,0)),VALUE(SUBSTITUTE(SUBSTITUTE(SUBSTITUTE(LOWER(E11),"am","a"),"pm","p")," ","")))))</f>
        <v/>
      </c>
      <c r="G11" s="11"/>
      <c r="H11" s="9"/>
      <c r="I11" s="10" t="n">
        <f aca="false">IF(H11="",0,IF(ISNUMBER(H11),H11,IF(ISNUMBER(FIND("h",SUBSTITUTE(SUBSTITUTE(SUBSTITUTE(SUBSTITUTE(SUBSTITUTE(LOWER(H11),"hours","h"),"hour","h"),"minutes","m"),"minute","m")," ",""))),VALUE(LEFT(SUBSTITUTE(SUBSTITUTE(SUBSTITUTE(SUBSTITUTE(SUBSTITUTE(LOWER(H11),"hours","h"),"hour","h"),"minutes","m"),"minute","m")," ",""),FIND("h",SUBSTITUTE(SUBSTITUTE(SUBSTITUTE(SUBSTITUTE(SUBSTITUTE(LOWER(H11),"hours","h"),"hour","h"),"minutes","m"),"minute","m")," ",""))-1))+IF(ISNUMBER(FIND("m",SUBSTITUTE(SUBSTITUTE(SUBSTITUTE(SUBSTITUTE(SUBSTITUTE(LOWER(H11),"hours","h"),"hour","h"),"minutes","m"),"minute","m")," ",""))),VALUE(MID(SUBSTITUTE(SUBSTITUTE(SUBSTITUTE(SUBSTITUTE(SUBSTITUTE(LOWER(H11),"hours","h"),"hour","h"),"minutes","m"),"minute","m")," ",""),FIND("h",SUBSTITUTE(SUBSTITUTE(SUBSTITUTE(SUBSTITUTE(SUBSTITUTE(LOWER(H11),"hours","h"),"hour","h"),"minutes","m"),"minute","m")," ",""))+1,FIND("m",SUBSTITUTE(SUBSTITUTE(SUBSTITUTE(SUBSTITUTE(SUBSTITUTE(LOWER(H11),"hours","h"),"hour","h"),"minutes","m"),"minute","m")," ",""))-FIND("h",SUBSTITUTE(SUBSTITUTE(SUBSTITUTE(SUBSTITUTE(SUBSTITUTE(LOWER(H11),"hours","h"),"hour","h"),"minutes","m"),"minute","m")," ",""))-1))/60,0),IF(ISNUMBER(FIND("m",SUBSTITUTE(SUBSTITUTE(SUBSTITUTE(SUBSTITUTE(SUBSTITUTE(LOWER(H11),"hours","h"),"hour","h"),"minutes","m"),"minute","m")," ",""))),VALUE(LEFT(SUBSTITUTE(SUBSTITUTE(SUBSTITUTE(SUBSTITUTE(SUBSTITUTE(LOWER(H11),"hours","h"),"hour","h"),"minutes","m"),"minute","m")," ",""),FIND("m",SUBSTITUTE(SUBSTITUTE(SUBSTITUTE(SUBSTITUTE(SUBSTITUTE(LOWER(H11),"hours","h"),"hour","h"),"minutes","m"),"minute","m")," ",""))-1))/60,0))))</f>
        <v>0</v>
      </c>
      <c r="J11" s="12" t="n">
        <f aca="false">IF(AND(D11&lt;&gt;"",F11&lt;&gt;""),IF(F11&lt;D11,F11+24-D11,F11-D11),0)+I11</f>
        <v>0</v>
      </c>
      <c r="K11" s="12" t="n">
        <f aca="false">MIN(J11,8)</f>
        <v>0</v>
      </c>
      <c r="L11" s="12" t="n">
        <f aca="false">MAX(J11-8,0)</f>
        <v>0</v>
      </c>
      <c r="M11" s="13"/>
    </row>
    <row r="12" customFormat="false" ht="15" hidden="false" customHeight="false" outlineLevel="0" collapsed="false">
      <c r="A12" s="7" t="str">
        <f aca="false">IF(H$3&lt;&gt;"",H$3+3,"")</f>
        <v/>
      </c>
      <c r="B12" s="8" t="str">
        <f aca="false">IF(A12&lt;&gt;"",TEXT(A12,"dddd"),"")</f>
        <v/>
      </c>
      <c r="C12" s="9"/>
      <c r="D12" s="10" t="str">
        <f aca="false">IF(C12="","",IF(ISNUMBER(C12),C12*24,IF(OR(RIGHT(SUBSTITUTE(SUBSTITUTE(SUBSTITUTE(LOWER(C12),"am","a"),"pm","p")," ",""),1)="a",RIGHT(SUBSTITUTE(SUBSTITUTE(SUBSTITUTE(LOWER(C12),"am","a"),"pm","p")," ",""),1)="p"),(IF((IFERROR(FIND(":",SUBSTITUTE(SUBSTITUTE(SUBSTITUTE(LOWER(C12),"am","a"),"pm","p")," ","")),0)&gt;0),VALUE(LEFT(SUBSTITUTE(SUBSTITUTE(SUBSTITUTE(LOWER(C12),"am","a"),"pm","p")," ",""),IFERROR(FIND(":",SUBSTITUTE(SUBSTITUTE(SUBSTITUTE(LOWER(C12),"am","a"),"pm","p")," ","")),LEN(SUBSTITUTE(SUBSTITUTE(SUBSTITUTE(LOWER(C12),"am","a"),"pm","p")," ","")))-1)),VALUE(LEFT(SUBSTITUTE(SUBSTITUTE(SUBSTITUTE(LOWER(C12),"am","a"),"pm","p")," ",""),LEN(SUBSTITUTE(SUBSTITUTE(SUBSTITUTE(LOWER(C12),"am","a"),"pm","p")," ",""))-1)))+IF((IFERROR(FIND(":",SUBSTITUTE(SUBSTITUTE(SUBSTITUTE(LOWER(C12),"am","a"),"pm","p")," ","")),0)&gt;0),VALUE(MID(SUBSTITUTE(SUBSTITUTE(SUBSTITUTE(LOWER(C12),"am","a"),"pm","p")," ",""),IFERROR(FIND(":",SUBSTITUTE(SUBSTITUTE(SUBSTITUTE(LOWER(C12),"am","a"),"pm","p")," ","")),1)+1,LEN(SUBSTITUTE(SUBSTITUTE(SUBSTITUTE(LOWER(C12),"am","a"),"pm","p")," ",""))-1-IFERROR(FIND(":",SUBSTITUTE(SUBSTITUTE(SUBSTITUTE(LOWER(C12),"am","a"),"pm","p")," ","")),1))),0)/60)+IF((RIGHT(SUBSTITUTE(SUBSTITUTE(SUBSTITUTE(LOWER(C12),"am","a"),"pm","p")," ",""),1)="p"),IF(IF((IFERROR(FIND(":",SUBSTITUTE(SUBSTITUTE(SUBSTITUTE(LOWER(C12),"am","a"),"pm","p")," ","")),0)&gt;0),VALUE(LEFT(SUBSTITUTE(SUBSTITUTE(SUBSTITUTE(LOWER(C12),"am","a"),"pm","p")," ",""),IFERROR(FIND(":",SUBSTITUTE(SUBSTITUTE(SUBSTITUTE(LOWER(C12),"am","a"),"pm","p")," ","")),LEN(SUBSTITUTE(SUBSTITUTE(SUBSTITUTE(LOWER(C12),"am","a"),"pm","p")," ","")))-1)),VALUE(LEFT(SUBSTITUTE(SUBSTITUTE(SUBSTITUTE(LOWER(C12),"am","a"),"pm","p")," ",""),LEN(SUBSTITUTE(SUBSTITUTE(SUBSTITUTE(LOWER(C12),"am","a"),"pm","p")," ",""))-1)))&lt;12,12,0),IF(IF((IFERROR(FIND(":",SUBSTITUTE(SUBSTITUTE(SUBSTITUTE(LOWER(C12),"am","a"),"pm","p")," ","")),0)&gt;0),VALUE(LEFT(SUBSTITUTE(SUBSTITUTE(SUBSTITUTE(LOWER(C12),"am","a"),"pm","p")," ",""),IFERROR(FIND(":",SUBSTITUTE(SUBSTITUTE(SUBSTITUTE(LOWER(C12),"am","a"),"pm","p")," ","")),LEN(SUBSTITUTE(SUBSTITUTE(SUBSTITUTE(LOWER(C12),"am","a"),"pm","p")," ","")))-1)),VALUE(LEFT(SUBSTITUTE(SUBSTITUTE(SUBSTITUTE(LOWER(C12),"am","a"),"pm","p")," ",""),LEN(SUBSTITUTE(SUBSTITUTE(SUBSTITUTE(LOWER(C12),"am","a"),"pm","p")," ",""))-1)))&gt;=12,-12,0)),VALUE(SUBSTITUTE(SUBSTITUTE(SUBSTITUTE(LOWER(C12),"am","a"),"pm","p")," ","")))))</f>
        <v/>
      </c>
      <c r="E12" s="9"/>
      <c r="F12" s="10" t="str">
        <f aca="false">IF(E12="","",IF(ISNUMBER(E12),E12*24,IF(OR(RIGHT(SUBSTITUTE(SUBSTITUTE(SUBSTITUTE(LOWER(E12),"am","a"),"pm","p")," ",""),1)="a",RIGHT(SUBSTITUTE(SUBSTITUTE(SUBSTITUTE(LOWER(E12),"am","a"),"pm","p")," ",""),1)="p"),(IF((IFERROR(FIND(":",SUBSTITUTE(SUBSTITUTE(SUBSTITUTE(LOWER(E12),"am","a"),"pm","p")," ","")),0)&gt;0),VALUE(LEFT(SUBSTITUTE(SUBSTITUTE(SUBSTITUTE(LOWER(E12),"am","a"),"pm","p")," ",""),IFERROR(FIND(":",SUBSTITUTE(SUBSTITUTE(SUBSTITUTE(LOWER(E12),"am","a"),"pm","p")," ","")),LEN(SUBSTITUTE(SUBSTITUTE(SUBSTITUTE(LOWER(E12),"am","a"),"pm","p")," ","")))-1)),VALUE(LEFT(SUBSTITUTE(SUBSTITUTE(SUBSTITUTE(LOWER(E12),"am","a"),"pm","p")," ",""),LEN(SUBSTITUTE(SUBSTITUTE(SUBSTITUTE(LOWER(E12),"am","a"),"pm","p")," ",""))-1)))+IF((IFERROR(FIND(":",SUBSTITUTE(SUBSTITUTE(SUBSTITUTE(LOWER(E12),"am","a"),"pm","p")," ","")),0)&gt;0),VALUE(MID(SUBSTITUTE(SUBSTITUTE(SUBSTITUTE(LOWER(E12),"am","a"),"pm","p")," ",""),IFERROR(FIND(":",SUBSTITUTE(SUBSTITUTE(SUBSTITUTE(LOWER(E12),"am","a"),"pm","p")," ","")),1)+1,LEN(SUBSTITUTE(SUBSTITUTE(SUBSTITUTE(LOWER(E12),"am","a"),"pm","p")," ",""))-1-IFERROR(FIND(":",SUBSTITUTE(SUBSTITUTE(SUBSTITUTE(LOWER(E12),"am","a"),"pm","p")," ","")),1))),0)/60)+IF((RIGHT(SUBSTITUTE(SUBSTITUTE(SUBSTITUTE(LOWER(E12),"am","a"),"pm","p")," ",""),1)="p"),IF(IF((IFERROR(FIND(":",SUBSTITUTE(SUBSTITUTE(SUBSTITUTE(LOWER(E12),"am","a"),"pm","p")," ","")),0)&gt;0),VALUE(LEFT(SUBSTITUTE(SUBSTITUTE(SUBSTITUTE(LOWER(E12),"am","a"),"pm","p")," ",""),IFERROR(FIND(":",SUBSTITUTE(SUBSTITUTE(SUBSTITUTE(LOWER(E12),"am","a"),"pm","p")," ","")),LEN(SUBSTITUTE(SUBSTITUTE(SUBSTITUTE(LOWER(E12),"am","a"),"pm","p")," ","")))-1)),VALUE(LEFT(SUBSTITUTE(SUBSTITUTE(SUBSTITUTE(LOWER(E12),"am","a"),"pm","p")," ",""),LEN(SUBSTITUTE(SUBSTITUTE(SUBSTITUTE(LOWER(E12),"am","a"),"pm","p")," ",""))-1)))&lt;12,12,0),IF(IF((IFERROR(FIND(":",SUBSTITUTE(SUBSTITUTE(SUBSTITUTE(LOWER(E12),"am","a"),"pm","p")," ","")),0)&gt;0),VALUE(LEFT(SUBSTITUTE(SUBSTITUTE(SUBSTITUTE(LOWER(E12),"am","a"),"pm","p")," ",""),IFERROR(FIND(":",SUBSTITUTE(SUBSTITUTE(SUBSTITUTE(LOWER(E12),"am","a"),"pm","p")," ","")),LEN(SUBSTITUTE(SUBSTITUTE(SUBSTITUTE(LOWER(E12),"am","a"),"pm","p")," ","")))-1)),VALUE(LEFT(SUBSTITUTE(SUBSTITUTE(SUBSTITUTE(LOWER(E12),"am","a"),"pm","p")," ",""),LEN(SUBSTITUTE(SUBSTITUTE(SUBSTITUTE(LOWER(E12),"am","a"),"pm","p")," ",""))-1)))&gt;=12,-12,0)),VALUE(SUBSTITUTE(SUBSTITUTE(SUBSTITUTE(LOWER(E12),"am","a"),"pm","p")," ","")))))</f>
        <v/>
      </c>
      <c r="G12" s="11"/>
      <c r="H12" s="9"/>
      <c r="I12" s="10" t="n">
        <f aca="false">IF(H12="",0,IF(ISNUMBER(H12),H12,IF(ISNUMBER(FIND("h",SUBSTITUTE(SUBSTITUTE(SUBSTITUTE(SUBSTITUTE(SUBSTITUTE(LOWER(H12),"hours","h"),"hour","h"),"minutes","m"),"minute","m")," ",""))),VALUE(LEFT(SUBSTITUTE(SUBSTITUTE(SUBSTITUTE(SUBSTITUTE(SUBSTITUTE(LOWER(H12),"hours","h"),"hour","h"),"minutes","m"),"minute","m")," ",""),FIND("h",SUBSTITUTE(SUBSTITUTE(SUBSTITUTE(SUBSTITUTE(SUBSTITUTE(LOWER(H12),"hours","h"),"hour","h"),"minutes","m"),"minute","m")," ",""))-1))+IF(ISNUMBER(FIND("m",SUBSTITUTE(SUBSTITUTE(SUBSTITUTE(SUBSTITUTE(SUBSTITUTE(LOWER(H12),"hours","h"),"hour","h"),"minutes","m"),"minute","m")," ",""))),VALUE(MID(SUBSTITUTE(SUBSTITUTE(SUBSTITUTE(SUBSTITUTE(SUBSTITUTE(LOWER(H12),"hours","h"),"hour","h"),"minutes","m"),"minute","m")," ",""),FIND("h",SUBSTITUTE(SUBSTITUTE(SUBSTITUTE(SUBSTITUTE(SUBSTITUTE(LOWER(H12),"hours","h"),"hour","h"),"minutes","m"),"minute","m")," ",""))+1,FIND("m",SUBSTITUTE(SUBSTITUTE(SUBSTITUTE(SUBSTITUTE(SUBSTITUTE(LOWER(H12),"hours","h"),"hour","h"),"minutes","m"),"minute","m")," ",""))-FIND("h",SUBSTITUTE(SUBSTITUTE(SUBSTITUTE(SUBSTITUTE(SUBSTITUTE(LOWER(H12),"hours","h"),"hour","h"),"minutes","m"),"minute","m")," ",""))-1))/60,0),IF(ISNUMBER(FIND("m",SUBSTITUTE(SUBSTITUTE(SUBSTITUTE(SUBSTITUTE(SUBSTITUTE(LOWER(H12),"hours","h"),"hour","h"),"minutes","m"),"minute","m")," ",""))),VALUE(LEFT(SUBSTITUTE(SUBSTITUTE(SUBSTITUTE(SUBSTITUTE(SUBSTITUTE(LOWER(H12),"hours","h"),"hour","h"),"minutes","m"),"minute","m")," ",""),FIND("m",SUBSTITUTE(SUBSTITUTE(SUBSTITUTE(SUBSTITUTE(SUBSTITUTE(LOWER(H12),"hours","h"),"hour","h"),"minutes","m"),"minute","m")," ",""))-1))/60,0))))</f>
        <v>0</v>
      </c>
      <c r="J12" s="12" t="n">
        <f aca="false">IF(AND(D12&lt;&gt;"",F12&lt;&gt;""),IF(F12&lt;D12,F12+24-D12,F12-D12),0)+I12</f>
        <v>0</v>
      </c>
      <c r="K12" s="12" t="n">
        <f aca="false">MIN(J12,8)</f>
        <v>0</v>
      </c>
      <c r="L12" s="12" t="n">
        <f aca="false">MAX(J12-8,0)</f>
        <v>0</v>
      </c>
      <c r="M12" s="13"/>
    </row>
    <row r="13" customFormat="false" ht="15" hidden="false" customHeight="false" outlineLevel="0" collapsed="false">
      <c r="A13" s="7" t="str">
        <f aca="false">IF(H$3&lt;&gt;"",H$3+4,"")</f>
        <v/>
      </c>
      <c r="B13" s="8" t="str">
        <f aca="false">IF(A13&lt;&gt;"",TEXT(A13,"dddd"),"")</f>
        <v/>
      </c>
      <c r="C13" s="9"/>
      <c r="D13" s="10" t="str">
        <f aca="false">IF(C13="","",IF(ISNUMBER(C13),C13*24,IF(OR(RIGHT(SUBSTITUTE(SUBSTITUTE(SUBSTITUTE(LOWER(C13),"am","a"),"pm","p")," ",""),1)="a",RIGHT(SUBSTITUTE(SUBSTITUTE(SUBSTITUTE(LOWER(C13),"am","a"),"pm","p")," ",""),1)="p"),(IF((IFERROR(FIND(":",SUBSTITUTE(SUBSTITUTE(SUBSTITUTE(LOWER(C13),"am","a"),"pm","p")," ","")),0)&gt;0),VALUE(LEFT(SUBSTITUTE(SUBSTITUTE(SUBSTITUTE(LOWER(C13),"am","a"),"pm","p")," ",""),IFERROR(FIND(":",SUBSTITUTE(SUBSTITUTE(SUBSTITUTE(LOWER(C13),"am","a"),"pm","p")," ","")),LEN(SUBSTITUTE(SUBSTITUTE(SUBSTITUTE(LOWER(C13),"am","a"),"pm","p")," ","")))-1)),VALUE(LEFT(SUBSTITUTE(SUBSTITUTE(SUBSTITUTE(LOWER(C13),"am","a"),"pm","p")," ",""),LEN(SUBSTITUTE(SUBSTITUTE(SUBSTITUTE(LOWER(C13),"am","a"),"pm","p")," ",""))-1)))+IF((IFERROR(FIND(":",SUBSTITUTE(SUBSTITUTE(SUBSTITUTE(LOWER(C13),"am","a"),"pm","p")," ","")),0)&gt;0),VALUE(MID(SUBSTITUTE(SUBSTITUTE(SUBSTITUTE(LOWER(C13),"am","a"),"pm","p")," ",""),IFERROR(FIND(":",SUBSTITUTE(SUBSTITUTE(SUBSTITUTE(LOWER(C13),"am","a"),"pm","p")," ","")),1)+1,LEN(SUBSTITUTE(SUBSTITUTE(SUBSTITUTE(LOWER(C13),"am","a"),"pm","p")," ",""))-1-IFERROR(FIND(":",SUBSTITUTE(SUBSTITUTE(SUBSTITUTE(LOWER(C13),"am","a"),"pm","p")," ","")),1))),0)/60)+IF((RIGHT(SUBSTITUTE(SUBSTITUTE(SUBSTITUTE(LOWER(C13),"am","a"),"pm","p")," ",""),1)="p"),IF(IF((IFERROR(FIND(":",SUBSTITUTE(SUBSTITUTE(SUBSTITUTE(LOWER(C13),"am","a"),"pm","p")," ","")),0)&gt;0),VALUE(LEFT(SUBSTITUTE(SUBSTITUTE(SUBSTITUTE(LOWER(C13),"am","a"),"pm","p")," ",""),IFERROR(FIND(":",SUBSTITUTE(SUBSTITUTE(SUBSTITUTE(LOWER(C13),"am","a"),"pm","p")," ","")),LEN(SUBSTITUTE(SUBSTITUTE(SUBSTITUTE(LOWER(C13),"am","a"),"pm","p")," ","")))-1)),VALUE(LEFT(SUBSTITUTE(SUBSTITUTE(SUBSTITUTE(LOWER(C13),"am","a"),"pm","p")," ",""),LEN(SUBSTITUTE(SUBSTITUTE(SUBSTITUTE(LOWER(C13),"am","a"),"pm","p")," ",""))-1)))&lt;12,12,0),IF(IF((IFERROR(FIND(":",SUBSTITUTE(SUBSTITUTE(SUBSTITUTE(LOWER(C13),"am","a"),"pm","p")," ","")),0)&gt;0),VALUE(LEFT(SUBSTITUTE(SUBSTITUTE(SUBSTITUTE(LOWER(C13),"am","a"),"pm","p")," ",""),IFERROR(FIND(":",SUBSTITUTE(SUBSTITUTE(SUBSTITUTE(LOWER(C13),"am","a"),"pm","p")," ","")),LEN(SUBSTITUTE(SUBSTITUTE(SUBSTITUTE(LOWER(C13),"am","a"),"pm","p")," ","")))-1)),VALUE(LEFT(SUBSTITUTE(SUBSTITUTE(SUBSTITUTE(LOWER(C13),"am","a"),"pm","p")," ",""),LEN(SUBSTITUTE(SUBSTITUTE(SUBSTITUTE(LOWER(C13),"am","a"),"pm","p")," ",""))-1)))&gt;=12,-12,0)),VALUE(SUBSTITUTE(SUBSTITUTE(SUBSTITUTE(LOWER(C13),"am","a"),"pm","p")," ","")))))</f>
        <v/>
      </c>
      <c r="E13" s="9"/>
      <c r="F13" s="10" t="str">
        <f aca="false">IF(E13="","",IF(ISNUMBER(E13),E13*24,IF(OR(RIGHT(SUBSTITUTE(SUBSTITUTE(SUBSTITUTE(LOWER(E13),"am","a"),"pm","p")," ",""),1)="a",RIGHT(SUBSTITUTE(SUBSTITUTE(SUBSTITUTE(LOWER(E13),"am","a"),"pm","p")," ",""),1)="p"),(IF((IFERROR(FIND(":",SUBSTITUTE(SUBSTITUTE(SUBSTITUTE(LOWER(E13),"am","a"),"pm","p")," ","")),0)&gt;0),VALUE(LEFT(SUBSTITUTE(SUBSTITUTE(SUBSTITUTE(LOWER(E13),"am","a"),"pm","p")," ",""),IFERROR(FIND(":",SUBSTITUTE(SUBSTITUTE(SUBSTITUTE(LOWER(E13),"am","a"),"pm","p")," ","")),LEN(SUBSTITUTE(SUBSTITUTE(SUBSTITUTE(LOWER(E13),"am","a"),"pm","p")," ","")))-1)),VALUE(LEFT(SUBSTITUTE(SUBSTITUTE(SUBSTITUTE(LOWER(E13),"am","a"),"pm","p")," ",""),LEN(SUBSTITUTE(SUBSTITUTE(SUBSTITUTE(LOWER(E13),"am","a"),"pm","p")," ",""))-1)))+IF((IFERROR(FIND(":",SUBSTITUTE(SUBSTITUTE(SUBSTITUTE(LOWER(E13),"am","a"),"pm","p")," ","")),0)&gt;0),VALUE(MID(SUBSTITUTE(SUBSTITUTE(SUBSTITUTE(LOWER(E13),"am","a"),"pm","p")," ",""),IFERROR(FIND(":",SUBSTITUTE(SUBSTITUTE(SUBSTITUTE(LOWER(E13),"am","a"),"pm","p")," ","")),1)+1,LEN(SUBSTITUTE(SUBSTITUTE(SUBSTITUTE(LOWER(E13),"am","a"),"pm","p")," ",""))-1-IFERROR(FIND(":",SUBSTITUTE(SUBSTITUTE(SUBSTITUTE(LOWER(E13),"am","a"),"pm","p")," ","")),1))),0)/60)+IF((RIGHT(SUBSTITUTE(SUBSTITUTE(SUBSTITUTE(LOWER(E13),"am","a"),"pm","p")," ",""),1)="p"),IF(IF((IFERROR(FIND(":",SUBSTITUTE(SUBSTITUTE(SUBSTITUTE(LOWER(E13),"am","a"),"pm","p")," ","")),0)&gt;0),VALUE(LEFT(SUBSTITUTE(SUBSTITUTE(SUBSTITUTE(LOWER(E13),"am","a"),"pm","p")," ",""),IFERROR(FIND(":",SUBSTITUTE(SUBSTITUTE(SUBSTITUTE(LOWER(E13),"am","a"),"pm","p")," ","")),LEN(SUBSTITUTE(SUBSTITUTE(SUBSTITUTE(LOWER(E13),"am","a"),"pm","p")," ","")))-1)),VALUE(LEFT(SUBSTITUTE(SUBSTITUTE(SUBSTITUTE(LOWER(E13),"am","a"),"pm","p")," ",""),LEN(SUBSTITUTE(SUBSTITUTE(SUBSTITUTE(LOWER(E13),"am","a"),"pm","p")," ",""))-1)))&lt;12,12,0),IF(IF((IFERROR(FIND(":",SUBSTITUTE(SUBSTITUTE(SUBSTITUTE(LOWER(E13),"am","a"),"pm","p")," ","")),0)&gt;0),VALUE(LEFT(SUBSTITUTE(SUBSTITUTE(SUBSTITUTE(LOWER(E13),"am","a"),"pm","p")," ",""),IFERROR(FIND(":",SUBSTITUTE(SUBSTITUTE(SUBSTITUTE(LOWER(E13),"am","a"),"pm","p")," ","")),LEN(SUBSTITUTE(SUBSTITUTE(SUBSTITUTE(LOWER(E13),"am","a"),"pm","p")," ","")))-1)),VALUE(LEFT(SUBSTITUTE(SUBSTITUTE(SUBSTITUTE(LOWER(E13),"am","a"),"pm","p")," ",""),LEN(SUBSTITUTE(SUBSTITUTE(SUBSTITUTE(LOWER(E13),"am","a"),"pm","p")," ",""))-1)))&gt;=12,-12,0)),VALUE(SUBSTITUTE(SUBSTITUTE(SUBSTITUTE(LOWER(E13),"am","a"),"pm","p")," ","")))))</f>
        <v/>
      </c>
      <c r="G13" s="11"/>
      <c r="H13" s="9"/>
      <c r="I13" s="10" t="n">
        <f aca="false">IF(H13="",0,IF(ISNUMBER(H13),H13,IF(ISNUMBER(FIND("h",SUBSTITUTE(SUBSTITUTE(SUBSTITUTE(SUBSTITUTE(SUBSTITUTE(LOWER(H13),"hours","h"),"hour","h"),"minutes","m"),"minute","m")," ",""))),VALUE(LEFT(SUBSTITUTE(SUBSTITUTE(SUBSTITUTE(SUBSTITUTE(SUBSTITUTE(LOWER(H13),"hours","h"),"hour","h"),"minutes","m"),"minute","m")," ",""),FIND("h",SUBSTITUTE(SUBSTITUTE(SUBSTITUTE(SUBSTITUTE(SUBSTITUTE(LOWER(H13),"hours","h"),"hour","h"),"minutes","m"),"minute","m")," ",""))-1))+IF(ISNUMBER(FIND("m",SUBSTITUTE(SUBSTITUTE(SUBSTITUTE(SUBSTITUTE(SUBSTITUTE(LOWER(H13),"hours","h"),"hour","h"),"minutes","m"),"minute","m")," ",""))),VALUE(MID(SUBSTITUTE(SUBSTITUTE(SUBSTITUTE(SUBSTITUTE(SUBSTITUTE(LOWER(H13),"hours","h"),"hour","h"),"minutes","m"),"minute","m")," ",""),FIND("h",SUBSTITUTE(SUBSTITUTE(SUBSTITUTE(SUBSTITUTE(SUBSTITUTE(LOWER(H13),"hours","h"),"hour","h"),"minutes","m"),"minute","m")," ",""))+1,FIND("m",SUBSTITUTE(SUBSTITUTE(SUBSTITUTE(SUBSTITUTE(SUBSTITUTE(LOWER(H13),"hours","h"),"hour","h"),"minutes","m"),"minute","m")," ",""))-FIND("h",SUBSTITUTE(SUBSTITUTE(SUBSTITUTE(SUBSTITUTE(SUBSTITUTE(LOWER(H13),"hours","h"),"hour","h"),"minutes","m"),"minute","m")," ",""))-1))/60,0),IF(ISNUMBER(FIND("m",SUBSTITUTE(SUBSTITUTE(SUBSTITUTE(SUBSTITUTE(SUBSTITUTE(LOWER(H13),"hours","h"),"hour","h"),"minutes","m"),"minute","m")," ",""))),VALUE(LEFT(SUBSTITUTE(SUBSTITUTE(SUBSTITUTE(SUBSTITUTE(SUBSTITUTE(LOWER(H13),"hours","h"),"hour","h"),"minutes","m"),"minute","m")," ",""),FIND("m",SUBSTITUTE(SUBSTITUTE(SUBSTITUTE(SUBSTITUTE(SUBSTITUTE(LOWER(H13),"hours","h"),"hour","h"),"minutes","m"),"minute","m")," ",""))-1))/60,0))))</f>
        <v>0</v>
      </c>
      <c r="J13" s="12" t="n">
        <f aca="false">IF(AND(D13&lt;&gt;"",F13&lt;&gt;""),IF(F13&lt;D13,F13+24-D13,F13-D13),0)+I13</f>
        <v>0</v>
      </c>
      <c r="K13" s="12" t="n">
        <f aca="false">MIN(J13,8)</f>
        <v>0</v>
      </c>
      <c r="L13" s="12" t="n">
        <f aca="false">MAX(J13-8,0)</f>
        <v>0</v>
      </c>
      <c r="M13" s="13"/>
    </row>
    <row r="14" customFormat="false" ht="15" hidden="false" customHeight="false" outlineLevel="0" collapsed="false">
      <c r="A14" s="7" t="str">
        <f aca="false">IF(H$3&lt;&gt;"",H$3+5,"")</f>
        <v/>
      </c>
      <c r="B14" s="8" t="str">
        <f aca="false">IF(A14&lt;&gt;"",TEXT(A14,"dddd"),"")</f>
        <v/>
      </c>
      <c r="C14" s="9"/>
      <c r="D14" s="10" t="str">
        <f aca="false">IF(C14="","",IF(ISNUMBER(C14),C14*24,IF(OR(RIGHT(SUBSTITUTE(SUBSTITUTE(SUBSTITUTE(LOWER(C14),"am","a"),"pm","p")," ",""),1)="a",RIGHT(SUBSTITUTE(SUBSTITUTE(SUBSTITUTE(LOWER(C14),"am","a"),"pm","p")," ",""),1)="p"),(IF((IFERROR(FIND(":",SUBSTITUTE(SUBSTITUTE(SUBSTITUTE(LOWER(C14),"am","a"),"pm","p")," ","")),0)&gt;0),VALUE(LEFT(SUBSTITUTE(SUBSTITUTE(SUBSTITUTE(LOWER(C14),"am","a"),"pm","p")," ",""),IFERROR(FIND(":",SUBSTITUTE(SUBSTITUTE(SUBSTITUTE(LOWER(C14),"am","a"),"pm","p")," ","")),LEN(SUBSTITUTE(SUBSTITUTE(SUBSTITUTE(LOWER(C14),"am","a"),"pm","p")," ","")))-1)),VALUE(LEFT(SUBSTITUTE(SUBSTITUTE(SUBSTITUTE(LOWER(C14),"am","a"),"pm","p")," ",""),LEN(SUBSTITUTE(SUBSTITUTE(SUBSTITUTE(LOWER(C14),"am","a"),"pm","p")," ",""))-1)))+IF((IFERROR(FIND(":",SUBSTITUTE(SUBSTITUTE(SUBSTITUTE(LOWER(C14),"am","a"),"pm","p")," ","")),0)&gt;0),VALUE(MID(SUBSTITUTE(SUBSTITUTE(SUBSTITUTE(LOWER(C14),"am","a"),"pm","p")," ",""),IFERROR(FIND(":",SUBSTITUTE(SUBSTITUTE(SUBSTITUTE(LOWER(C14),"am","a"),"pm","p")," ","")),1)+1,LEN(SUBSTITUTE(SUBSTITUTE(SUBSTITUTE(LOWER(C14),"am","a"),"pm","p")," ",""))-1-IFERROR(FIND(":",SUBSTITUTE(SUBSTITUTE(SUBSTITUTE(LOWER(C14),"am","a"),"pm","p")," ","")),1))),0)/60)+IF((RIGHT(SUBSTITUTE(SUBSTITUTE(SUBSTITUTE(LOWER(C14),"am","a"),"pm","p")," ",""),1)="p"),IF(IF((IFERROR(FIND(":",SUBSTITUTE(SUBSTITUTE(SUBSTITUTE(LOWER(C14),"am","a"),"pm","p")," ","")),0)&gt;0),VALUE(LEFT(SUBSTITUTE(SUBSTITUTE(SUBSTITUTE(LOWER(C14),"am","a"),"pm","p")," ",""),IFERROR(FIND(":",SUBSTITUTE(SUBSTITUTE(SUBSTITUTE(LOWER(C14),"am","a"),"pm","p")," ","")),LEN(SUBSTITUTE(SUBSTITUTE(SUBSTITUTE(LOWER(C14),"am","a"),"pm","p")," ","")))-1)),VALUE(LEFT(SUBSTITUTE(SUBSTITUTE(SUBSTITUTE(LOWER(C14),"am","a"),"pm","p")," ",""),LEN(SUBSTITUTE(SUBSTITUTE(SUBSTITUTE(LOWER(C14),"am","a"),"pm","p")," ",""))-1)))&lt;12,12,0),IF(IF((IFERROR(FIND(":",SUBSTITUTE(SUBSTITUTE(SUBSTITUTE(LOWER(C14),"am","a"),"pm","p")," ","")),0)&gt;0),VALUE(LEFT(SUBSTITUTE(SUBSTITUTE(SUBSTITUTE(LOWER(C14),"am","a"),"pm","p")," ",""),IFERROR(FIND(":",SUBSTITUTE(SUBSTITUTE(SUBSTITUTE(LOWER(C14),"am","a"),"pm","p")," ","")),LEN(SUBSTITUTE(SUBSTITUTE(SUBSTITUTE(LOWER(C14),"am","a"),"pm","p")," ","")))-1)),VALUE(LEFT(SUBSTITUTE(SUBSTITUTE(SUBSTITUTE(LOWER(C14),"am","a"),"pm","p")," ",""),LEN(SUBSTITUTE(SUBSTITUTE(SUBSTITUTE(LOWER(C14),"am","a"),"pm","p")," ",""))-1)))&gt;=12,-12,0)),VALUE(SUBSTITUTE(SUBSTITUTE(SUBSTITUTE(LOWER(C14),"am","a"),"pm","p")," ","")))))</f>
        <v/>
      </c>
      <c r="E14" s="9"/>
      <c r="F14" s="10" t="str">
        <f aca="false">IF(E14="","",IF(ISNUMBER(E14),E14*24,IF(OR(RIGHT(SUBSTITUTE(SUBSTITUTE(SUBSTITUTE(LOWER(E14),"am","a"),"pm","p")," ",""),1)="a",RIGHT(SUBSTITUTE(SUBSTITUTE(SUBSTITUTE(LOWER(E14),"am","a"),"pm","p")," ",""),1)="p"),(IF((IFERROR(FIND(":",SUBSTITUTE(SUBSTITUTE(SUBSTITUTE(LOWER(E14),"am","a"),"pm","p")," ","")),0)&gt;0),VALUE(LEFT(SUBSTITUTE(SUBSTITUTE(SUBSTITUTE(LOWER(E14),"am","a"),"pm","p")," ",""),IFERROR(FIND(":",SUBSTITUTE(SUBSTITUTE(SUBSTITUTE(LOWER(E14),"am","a"),"pm","p")," ","")),LEN(SUBSTITUTE(SUBSTITUTE(SUBSTITUTE(LOWER(E14),"am","a"),"pm","p")," ","")))-1)),VALUE(LEFT(SUBSTITUTE(SUBSTITUTE(SUBSTITUTE(LOWER(E14),"am","a"),"pm","p")," ",""),LEN(SUBSTITUTE(SUBSTITUTE(SUBSTITUTE(LOWER(E14),"am","a"),"pm","p")," ",""))-1)))+IF((IFERROR(FIND(":",SUBSTITUTE(SUBSTITUTE(SUBSTITUTE(LOWER(E14),"am","a"),"pm","p")," ","")),0)&gt;0),VALUE(MID(SUBSTITUTE(SUBSTITUTE(SUBSTITUTE(LOWER(E14),"am","a"),"pm","p")," ",""),IFERROR(FIND(":",SUBSTITUTE(SUBSTITUTE(SUBSTITUTE(LOWER(E14),"am","a"),"pm","p")," ","")),1)+1,LEN(SUBSTITUTE(SUBSTITUTE(SUBSTITUTE(LOWER(E14),"am","a"),"pm","p")," ",""))-1-IFERROR(FIND(":",SUBSTITUTE(SUBSTITUTE(SUBSTITUTE(LOWER(E14),"am","a"),"pm","p")," ","")),1))),0)/60)+IF((RIGHT(SUBSTITUTE(SUBSTITUTE(SUBSTITUTE(LOWER(E14),"am","a"),"pm","p")," ",""),1)="p"),IF(IF((IFERROR(FIND(":",SUBSTITUTE(SUBSTITUTE(SUBSTITUTE(LOWER(E14),"am","a"),"pm","p")," ","")),0)&gt;0),VALUE(LEFT(SUBSTITUTE(SUBSTITUTE(SUBSTITUTE(LOWER(E14),"am","a"),"pm","p")," ",""),IFERROR(FIND(":",SUBSTITUTE(SUBSTITUTE(SUBSTITUTE(LOWER(E14),"am","a"),"pm","p")," ","")),LEN(SUBSTITUTE(SUBSTITUTE(SUBSTITUTE(LOWER(E14),"am","a"),"pm","p")," ","")))-1)),VALUE(LEFT(SUBSTITUTE(SUBSTITUTE(SUBSTITUTE(LOWER(E14),"am","a"),"pm","p")," ",""),LEN(SUBSTITUTE(SUBSTITUTE(SUBSTITUTE(LOWER(E14),"am","a"),"pm","p")," ",""))-1)))&lt;12,12,0),IF(IF((IFERROR(FIND(":",SUBSTITUTE(SUBSTITUTE(SUBSTITUTE(LOWER(E14),"am","a"),"pm","p")," ","")),0)&gt;0),VALUE(LEFT(SUBSTITUTE(SUBSTITUTE(SUBSTITUTE(LOWER(E14),"am","a"),"pm","p")," ",""),IFERROR(FIND(":",SUBSTITUTE(SUBSTITUTE(SUBSTITUTE(LOWER(E14),"am","a"),"pm","p")," ","")),LEN(SUBSTITUTE(SUBSTITUTE(SUBSTITUTE(LOWER(E14),"am","a"),"pm","p")," ","")))-1)),VALUE(LEFT(SUBSTITUTE(SUBSTITUTE(SUBSTITUTE(LOWER(E14),"am","a"),"pm","p")," ",""),LEN(SUBSTITUTE(SUBSTITUTE(SUBSTITUTE(LOWER(E14),"am","a"),"pm","p")," ",""))-1)))&gt;=12,-12,0)),VALUE(SUBSTITUTE(SUBSTITUTE(SUBSTITUTE(LOWER(E14),"am","a"),"pm","p")," ","")))))</f>
        <v/>
      </c>
      <c r="G14" s="11"/>
      <c r="H14" s="9"/>
      <c r="I14" s="10" t="n">
        <f aca="false">IF(H14="",0,IF(ISNUMBER(H14),H14,IF(ISNUMBER(FIND("h",SUBSTITUTE(SUBSTITUTE(SUBSTITUTE(SUBSTITUTE(SUBSTITUTE(LOWER(H14),"hours","h"),"hour","h"),"minutes","m"),"minute","m")," ",""))),VALUE(LEFT(SUBSTITUTE(SUBSTITUTE(SUBSTITUTE(SUBSTITUTE(SUBSTITUTE(LOWER(H14),"hours","h"),"hour","h"),"minutes","m"),"minute","m")," ",""),FIND("h",SUBSTITUTE(SUBSTITUTE(SUBSTITUTE(SUBSTITUTE(SUBSTITUTE(LOWER(H14),"hours","h"),"hour","h"),"minutes","m"),"minute","m")," ",""))-1))+IF(ISNUMBER(FIND("m",SUBSTITUTE(SUBSTITUTE(SUBSTITUTE(SUBSTITUTE(SUBSTITUTE(LOWER(H14),"hours","h"),"hour","h"),"minutes","m"),"minute","m")," ",""))),VALUE(MID(SUBSTITUTE(SUBSTITUTE(SUBSTITUTE(SUBSTITUTE(SUBSTITUTE(LOWER(H14),"hours","h"),"hour","h"),"minutes","m"),"minute","m")," ",""),FIND("h",SUBSTITUTE(SUBSTITUTE(SUBSTITUTE(SUBSTITUTE(SUBSTITUTE(LOWER(H14),"hours","h"),"hour","h"),"minutes","m"),"minute","m")," ",""))+1,FIND("m",SUBSTITUTE(SUBSTITUTE(SUBSTITUTE(SUBSTITUTE(SUBSTITUTE(LOWER(H14),"hours","h"),"hour","h"),"minutes","m"),"minute","m")," ",""))-FIND("h",SUBSTITUTE(SUBSTITUTE(SUBSTITUTE(SUBSTITUTE(SUBSTITUTE(LOWER(H14),"hours","h"),"hour","h"),"minutes","m"),"minute","m")," ",""))-1))/60,0),IF(ISNUMBER(FIND("m",SUBSTITUTE(SUBSTITUTE(SUBSTITUTE(SUBSTITUTE(SUBSTITUTE(LOWER(H14),"hours","h"),"hour","h"),"minutes","m"),"minute","m")," ",""))),VALUE(LEFT(SUBSTITUTE(SUBSTITUTE(SUBSTITUTE(SUBSTITUTE(SUBSTITUTE(LOWER(H14),"hours","h"),"hour","h"),"minutes","m"),"minute","m")," ",""),FIND("m",SUBSTITUTE(SUBSTITUTE(SUBSTITUTE(SUBSTITUTE(SUBSTITUTE(LOWER(H14),"hours","h"),"hour","h"),"minutes","m"),"minute","m")," ",""))-1))/60,0))))</f>
        <v>0</v>
      </c>
      <c r="J14" s="12" t="n">
        <f aca="false">IF(AND(D14&lt;&gt;"",F14&lt;&gt;""),IF(F14&lt;D14,F14+24-D14,F14-D14),0)+I14</f>
        <v>0</v>
      </c>
      <c r="K14" s="12" t="n">
        <f aca="false">MIN(J14,8)</f>
        <v>0</v>
      </c>
      <c r="L14" s="12" t="n">
        <f aca="false">MAX(J14-8,0)</f>
        <v>0</v>
      </c>
      <c r="M14" s="13"/>
    </row>
    <row r="15" customFormat="false" ht="15" hidden="false" customHeight="false" outlineLevel="0" collapsed="false">
      <c r="A15" s="7" t="str">
        <f aca="false">IF(H$3&lt;&gt;"",H$3+6,"")</f>
        <v/>
      </c>
      <c r="B15" s="8" t="str">
        <f aca="false">IF(A15&lt;&gt;"",TEXT(A15,"dddd"),"")</f>
        <v/>
      </c>
      <c r="C15" s="9"/>
      <c r="D15" s="10" t="str">
        <f aca="false">IF(C15="","",IF(ISNUMBER(C15),C15*24,IF(OR(RIGHT(SUBSTITUTE(SUBSTITUTE(SUBSTITUTE(LOWER(C15),"am","a"),"pm","p")," ",""),1)="a",RIGHT(SUBSTITUTE(SUBSTITUTE(SUBSTITUTE(LOWER(C15),"am","a"),"pm","p")," ",""),1)="p"),(IF((IFERROR(FIND(":",SUBSTITUTE(SUBSTITUTE(SUBSTITUTE(LOWER(C15),"am","a"),"pm","p")," ","")),0)&gt;0),VALUE(LEFT(SUBSTITUTE(SUBSTITUTE(SUBSTITUTE(LOWER(C15),"am","a"),"pm","p")," ",""),IFERROR(FIND(":",SUBSTITUTE(SUBSTITUTE(SUBSTITUTE(LOWER(C15),"am","a"),"pm","p")," ","")),LEN(SUBSTITUTE(SUBSTITUTE(SUBSTITUTE(LOWER(C15),"am","a"),"pm","p")," ","")))-1)),VALUE(LEFT(SUBSTITUTE(SUBSTITUTE(SUBSTITUTE(LOWER(C15),"am","a"),"pm","p")," ",""),LEN(SUBSTITUTE(SUBSTITUTE(SUBSTITUTE(LOWER(C15),"am","a"),"pm","p")," ",""))-1)))+IF((IFERROR(FIND(":",SUBSTITUTE(SUBSTITUTE(SUBSTITUTE(LOWER(C15),"am","a"),"pm","p")," ","")),0)&gt;0),VALUE(MID(SUBSTITUTE(SUBSTITUTE(SUBSTITUTE(LOWER(C15),"am","a"),"pm","p")," ",""),IFERROR(FIND(":",SUBSTITUTE(SUBSTITUTE(SUBSTITUTE(LOWER(C15),"am","a"),"pm","p")," ","")),1)+1,LEN(SUBSTITUTE(SUBSTITUTE(SUBSTITUTE(LOWER(C15),"am","a"),"pm","p")," ",""))-1-IFERROR(FIND(":",SUBSTITUTE(SUBSTITUTE(SUBSTITUTE(LOWER(C15),"am","a"),"pm","p")," ","")),1))),0)/60)+IF((RIGHT(SUBSTITUTE(SUBSTITUTE(SUBSTITUTE(LOWER(C15),"am","a"),"pm","p")," ",""),1)="p"),IF(IF((IFERROR(FIND(":",SUBSTITUTE(SUBSTITUTE(SUBSTITUTE(LOWER(C15),"am","a"),"pm","p")," ","")),0)&gt;0),VALUE(LEFT(SUBSTITUTE(SUBSTITUTE(SUBSTITUTE(LOWER(C15),"am","a"),"pm","p")," ",""),IFERROR(FIND(":",SUBSTITUTE(SUBSTITUTE(SUBSTITUTE(LOWER(C15),"am","a"),"pm","p")," ","")),LEN(SUBSTITUTE(SUBSTITUTE(SUBSTITUTE(LOWER(C15),"am","a"),"pm","p")," ","")))-1)),VALUE(LEFT(SUBSTITUTE(SUBSTITUTE(SUBSTITUTE(LOWER(C15),"am","a"),"pm","p")," ",""),LEN(SUBSTITUTE(SUBSTITUTE(SUBSTITUTE(LOWER(C15),"am","a"),"pm","p")," ",""))-1)))&lt;12,12,0),IF(IF((IFERROR(FIND(":",SUBSTITUTE(SUBSTITUTE(SUBSTITUTE(LOWER(C15),"am","a"),"pm","p")," ","")),0)&gt;0),VALUE(LEFT(SUBSTITUTE(SUBSTITUTE(SUBSTITUTE(LOWER(C15),"am","a"),"pm","p")," ",""),IFERROR(FIND(":",SUBSTITUTE(SUBSTITUTE(SUBSTITUTE(LOWER(C15),"am","a"),"pm","p")," ","")),LEN(SUBSTITUTE(SUBSTITUTE(SUBSTITUTE(LOWER(C15),"am","a"),"pm","p")," ","")))-1)),VALUE(LEFT(SUBSTITUTE(SUBSTITUTE(SUBSTITUTE(LOWER(C15),"am","a"),"pm","p")," ",""),LEN(SUBSTITUTE(SUBSTITUTE(SUBSTITUTE(LOWER(C15),"am","a"),"pm","p")," ",""))-1)))&gt;=12,-12,0)),VALUE(SUBSTITUTE(SUBSTITUTE(SUBSTITUTE(LOWER(C15),"am","a"),"pm","p")," ","")))))</f>
        <v/>
      </c>
      <c r="E15" s="9"/>
      <c r="F15" s="10" t="str">
        <f aca="false">IF(E15="","",IF(ISNUMBER(E15),E15*24,IF(OR(RIGHT(SUBSTITUTE(SUBSTITUTE(SUBSTITUTE(LOWER(E15),"am","a"),"pm","p")," ",""),1)="a",RIGHT(SUBSTITUTE(SUBSTITUTE(SUBSTITUTE(LOWER(E15),"am","a"),"pm","p")," ",""),1)="p"),(IF((IFERROR(FIND(":",SUBSTITUTE(SUBSTITUTE(SUBSTITUTE(LOWER(E15),"am","a"),"pm","p")," ","")),0)&gt;0),VALUE(LEFT(SUBSTITUTE(SUBSTITUTE(SUBSTITUTE(LOWER(E15),"am","a"),"pm","p")," ",""),IFERROR(FIND(":",SUBSTITUTE(SUBSTITUTE(SUBSTITUTE(LOWER(E15),"am","a"),"pm","p")," ","")),LEN(SUBSTITUTE(SUBSTITUTE(SUBSTITUTE(LOWER(E15),"am","a"),"pm","p")," ","")))-1)),VALUE(LEFT(SUBSTITUTE(SUBSTITUTE(SUBSTITUTE(LOWER(E15),"am","a"),"pm","p")," ",""),LEN(SUBSTITUTE(SUBSTITUTE(SUBSTITUTE(LOWER(E15),"am","a"),"pm","p")," ",""))-1)))+IF((IFERROR(FIND(":",SUBSTITUTE(SUBSTITUTE(SUBSTITUTE(LOWER(E15),"am","a"),"pm","p")," ","")),0)&gt;0),VALUE(MID(SUBSTITUTE(SUBSTITUTE(SUBSTITUTE(LOWER(E15),"am","a"),"pm","p")," ",""),IFERROR(FIND(":",SUBSTITUTE(SUBSTITUTE(SUBSTITUTE(LOWER(E15),"am","a"),"pm","p")," ","")),1)+1,LEN(SUBSTITUTE(SUBSTITUTE(SUBSTITUTE(LOWER(E15),"am","a"),"pm","p")," ",""))-1-IFERROR(FIND(":",SUBSTITUTE(SUBSTITUTE(SUBSTITUTE(LOWER(E15),"am","a"),"pm","p")," ","")),1))),0)/60)+IF((RIGHT(SUBSTITUTE(SUBSTITUTE(SUBSTITUTE(LOWER(E15),"am","a"),"pm","p")," ",""),1)="p"),IF(IF((IFERROR(FIND(":",SUBSTITUTE(SUBSTITUTE(SUBSTITUTE(LOWER(E15),"am","a"),"pm","p")," ","")),0)&gt;0),VALUE(LEFT(SUBSTITUTE(SUBSTITUTE(SUBSTITUTE(LOWER(E15),"am","a"),"pm","p")," ",""),IFERROR(FIND(":",SUBSTITUTE(SUBSTITUTE(SUBSTITUTE(LOWER(E15),"am","a"),"pm","p")," ","")),LEN(SUBSTITUTE(SUBSTITUTE(SUBSTITUTE(LOWER(E15),"am","a"),"pm","p")," ","")))-1)),VALUE(LEFT(SUBSTITUTE(SUBSTITUTE(SUBSTITUTE(LOWER(E15),"am","a"),"pm","p")," ",""),LEN(SUBSTITUTE(SUBSTITUTE(SUBSTITUTE(LOWER(E15),"am","a"),"pm","p")," ",""))-1)))&lt;12,12,0),IF(IF((IFERROR(FIND(":",SUBSTITUTE(SUBSTITUTE(SUBSTITUTE(LOWER(E15),"am","a"),"pm","p")," ","")),0)&gt;0),VALUE(LEFT(SUBSTITUTE(SUBSTITUTE(SUBSTITUTE(LOWER(E15),"am","a"),"pm","p")," ",""),IFERROR(FIND(":",SUBSTITUTE(SUBSTITUTE(SUBSTITUTE(LOWER(E15),"am","a"),"pm","p")," ","")),LEN(SUBSTITUTE(SUBSTITUTE(SUBSTITUTE(LOWER(E15),"am","a"),"pm","p")," ","")))-1)),VALUE(LEFT(SUBSTITUTE(SUBSTITUTE(SUBSTITUTE(LOWER(E15),"am","a"),"pm","p")," ",""),LEN(SUBSTITUTE(SUBSTITUTE(SUBSTITUTE(LOWER(E15),"am","a"),"pm","p")," ",""))-1)))&gt;=12,-12,0)),VALUE(SUBSTITUTE(SUBSTITUTE(SUBSTITUTE(LOWER(E15),"am","a"),"pm","p")," ","")))))</f>
        <v/>
      </c>
      <c r="G15" s="11"/>
      <c r="H15" s="9"/>
      <c r="I15" s="10" t="n">
        <f aca="false">IF(H15="",0,IF(ISNUMBER(H15),H15,IF(ISNUMBER(FIND("h",SUBSTITUTE(SUBSTITUTE(SUBSTITUTE(SUBSTITUTE(SUBSTITUTE(LOWER(H15),"hours","h"),"hour","h"),"minutes","m"),"minute","m")," ",""))),VALUE(LEFT(SUBSTITUTE(SUBSTITUTE(SUBSTITUTE(SUBSTITUTE(SUBSTITUTE(LOWER(H15),"hours","h"),"hour","h"),"minutes","m"),"minute","m")," ",""),FIND("h",SUBSTITUTE(SUBSTITUTE(SUBSTITUTE(SUBSTITUTE(SUBSTITUTE(LOWER(H15),"hours","h"),"hour","h"),"minutes","m"),"minute","m")," ",""))-1))+IF(ISNUMBER(FIND("m",SUBSTITUTE(SUBSTITUTE(SUBSTITUTE(SUBSTITUTE(SUBSTITUTE(LOWER(H15),"hours","h"),"hour","h"),"minutes","m"),"minute","m")," ",""))),VALUE(MID(SUBSTITUTE(SUBSTITUTE(SUBSTITUTE(SUBSTITUTE(SUBSTITUTE(LOWER(H15),"hours","h"),"hour","h"),"minutes","m"),"minute","m")," ",""),FIND("h",SUBSTITUTE(SUBSTITUTE(SUBSTITUTE(SUBSTITUTE(SUBSTITUTE(LOWER(H15),"hours","h"),"hour","h"),"minutes","m"),"minute","m")," ",""))+1,FIND("m",SUBSTITUTE(SUBSTITUTE(SUBSTITUTE(SUBSTITUTE(SUBSTITUTE(LOWER(H15),"hours","h"),"hour","h"),"minutes","m"),"minute","m")," ",""))-FIND("h",SUBSTITUTE(SUBSTITUTE(SUBSTITUTE(SUBSTITUTE(SUBSTITUTE(LOWER(H15),"hours","h"),"hour","h"),"minutes","m"),"minute","m")," ",""))-1))/60,0),IF(ISNUMBER(FIND("m",SUBSTITUTE(SUBSTITUTE(SUBSTITUTE(SUBSTITUTE(SUBSTITUTE(LOWER(H15),"hours","h"),"hour","h"),"minutes","m"),"minute","m")," ",""))),VALUE(LEFT(SUBSTITUTE(SUBSTITUTE(SUBSTITUTE(SUBSTITUTE(SUBSTITUTE(LOWER(H15),"hours","h"),"hour","h"),"minutes","m"),"minute","m")," ",""),FIND("m",SUBSTITUTE(SUBSTITUTE(SUBSTITUTE(SUBSTITUTE(SUBSTITUTE(LOWER(H15),"hours","h"),"hour","h"),"minutes","m"),"minute","m")," ",""))-1))/60,0))))</f>
        <v>0</v>
      </c>
      <c r="J15" s="12" t="n">
        <f aca="false">IF(AND(D15&lt;&gt;"",F15&lt;&gt;""),IF(F15&lt;D15,F15+24-D15,F15-D15),0)+I15</f>
        <v>0</v>
      </c>
      <c r="K15" s="12" t="n">
        <f aca="false">MIN(J15,8)</f>
        <v>0</v>
      </c>
      <c r="L15" s="12" t="n">
        <f aca="false">MAX(J15-8,0)</f>
        <v>0</v>
      </c>
      <c r="M15" s="13"/>
    </row>
    <row r="16" customFormat="false" ht="15" hidden="false" customHeight="false" outlineLevel="0" collapsed="false">
      <c r="A16" s="14" t="s">
        <v>19</v>
      </c>
      <c r="B16" s="14"/>
      <c r="C16" s="14"/>
      <c r="D16" s="14"/>
      <c r="E16" s="14"/>
      <c r="F16" s="14"/>
      <c r="G16" s="15" t="n">
        <f aca="false">SUM(G9:G15)</f>
        <v>0</v>
      </c>
      <c r="H16" s="14"/>
      <c r="I16" s="15" t="n">
        <f aca="false">SUM(I9:I15)</f>
        <v>0</v>
      </c>
      <c r="J16" s="15" t="n">
        <f aca="false">SUM(J9:J15)</f>
        <v>0</v>
      </c>
      <c r="K16" s="15" t="n">
        <f aca="false">SUM(K9:K15)</f>
        <v>0</v>
      </c>
      <c r="L16" s="15" t="n">
        <f aca="false">SUM(L9:L15)</f>
        <v>0</v>
      </c>
      <c r="M16" s="14"/>
    </row>
    <row r="17" customFormat="false" ht="15" hidden="false" customHeight="false" outlineLevel="0" collapsed="false">
      <c r="A17" s="7" t="str">
        <f aca="false">IF(H$3&lt;&gt;"",H$3+7,"")</f>
        <v/>
      </c>
      <c r="B17" s="8" t="str">
        <f aca="false">IF(A17&lt;&gt;"",TEXT(A17,"dddd"),"")</f>
        <v/>
      </c>
      <c r="C17" s="9"/>
      <c r="D17" s="10" t="str">
        <f aca="false">IF(C17="","",IF(ISNUMBER(C17),C17*24,IF(OR(RIGHT(SUBSTITUTE(SUBSTITUTE(SUBSTITUTE(LOWER(C17),"am","a"),"pm","p")," ",""),1)="a",RIGHT(SUBSTITUTE(SUBSTITUTE(SUBSTITUTE(LOWER(C17),"am","a"),"pm","p")," ",""),1)="p"),(IF((IFERROR(FIND(":",SUBSTITUTE(SUBSTITUTE(SUBSTITUTE(LOWER(C17),"am","a"),"pm","p")," ","")),0)&gt;0),VALUE(LEFT(SUBSTITUTE(SUBSTITUTE(SUBSTITUTE(LOWER(C17),"am","a"),"pm","p")," ",""),IFERROR(FIND(":",SUBSTITUTE(SUBSTITUTE(SUBSTITUTE(LOWER(C17),"am","a"),"pm","p")," ","")),LEN(SUBSTITUTE(SUBSTITUTE(SUBSTITUTE(LOWER(C17),"am","a"),"pm","p")," ","")))-1)),VALUE(LEFT(SUBSTITUTE(SUBSTITUTE(SUBSTITUTE(LOWER(C17),"am","a"),"pm","p")," ",""),LEN(SUBSTITUTE(SUBSTITUTE(SUBSTITUTE(LOWER(C17),"am","a"),"pm","p")," ",""))-1)))+IF((IFERROR(FIND(":",SUBSTITUTE(SUBSTITUTE(SUBSTITUTE(LOWER(C17),"am","a"),"pm","p")," ","")),0)&gt;0),VALUE(MID(SUBSTITUTE(SUBSTITUTE(SUBSTITUTE(LOWER(C17),"am","a"),"pm","p")," ",""),IFERROR(FIND(":",SUBSTITUTE(SUBSTITUTE(SUBSTITUTE(LOWER(C17),"am","a"),"pm","p")," ","")),1)+1,LEN(SUBSTITUTE(SUBSTITUTE(SUBSTITUTE(LOWER(C17),"am","a"),"pm","p")," ",""))-1-IFERROR(FIND(":",SUBSTITUTE(SUBSTITUTE(SUBSTITUTE(LOWER(C17),"am","a"),"pm","p")," ","")),1))),0)/60)+IF((RIGHT(SUBSTITUTE(SUBSTITUTE(SUBSTITUTE(LOWER(C17),"am","a"),"pm","p")," ",""),1)="p"),IF(IF((IFERROR(FIND(":",SUBSTITUTE(SUBSTITUTE(SUBSTITUTE(LOWER(C17),"am","a"),"pm","p")," ","")),0)&gt;0),VALUE(LEFT(SUBSTITUTE(SUBSTITUTE(SUBSTITUTE(LOWER(C17),"am","a"),"pm","p")," ",""),IFERROR(FIND(":",SUBSTITUTE(SUBSTITUTE(SUBSTITUTE(LOWER(C17),"am","a"),"pm","p")," ","")),LEN(SUBSTITUTE(SUBSTITUTE(SUBSTITUTE(LOWER(C17),"am","a"),"pm","p")," ","")))-1)),VALUE(LEFT(SUBSTITUTE(SUBSTITUTE(SUBSTITUTE(LOWER(C17),"am","a"),"pm","p")," ",""),LEN(SUBSTITUTE(SUBSTITUTE(SUBSTITUTE(LOWER(C17),"am","a"),"pm","p")," ",""))-1)))&lt;12,12,0),IF(IF((IFERROR(FIND(":",SUBSTITUTE(SUBSTITUTE(SUBSTITUTE(LOWER(C17),"am","a"),"pm","p")," ","")),0)&gt;0),VALUE(LEFT(SUBSTITUTE(SUBSTITUTE(SUBSTITUTE(LOWER(C17),"am","a"),"pm","p")," ",""),IFERROR(FIND(":",SUBSTITUTE(SUBSTITUTE(SUBSTITUTE(LOWER(C17),"am","a"),"pm","p")," ","")),LEN(SUBSTITUTE(SUBSTITUTE(SUBSTITUTE(LOWER(C17),"am","a"),"pm","p")," ","")))-1)),VALUE(LEFT(SUBSTITUTE(SUBSTITUTE(SUBSTITUTE(LOWER(C17),"am","a"),"pm","p")," ",""),LEN(SUBSTITUTE(SUBSTITUTE(SUBSTITUTE(LOWER(C17),"am","a"),"pm","p")," ",""))-1)))&gt;=12,-12,0)),VALUE(SUBSTITUTE(SUBSTITUTE(SUBSTITUTE(LOWER(C17),"am","a"),"pm","p")," ","")))))</f>
        <v/>
      </c>
      <c r="E17" s="9"/>
      <c r="F17" s="10" t="str">
        <f aca="false">IF(E17="","",IF(ISNUMBER(E17),E17*24,IF(OR(RIGHT(SUBSTITUTE(SUBSTITUTE(SUBSTITUTE(LOWER(E17),"am","a"),"pm","p")," ",""),1)="a",RIGHT(SUBSTITUTE(SUBSTITUTE(SUBSTITUTE(LOWER(E17),"am","a"),"pm","p")," ",""),1)="p"),(IF((IFERROR(FIND(":",SUBSTITUTE(SUBSTITUTE(SUBSTITUTE(LOWER(E17),"am","a"),"pm","p")," ","")),0)&gt;0),VALUE(LEFT(SUBSTITUTE(SUBSTITUTE(SUBSTITUTE(LOWER(E17),"am","a"),"pm","p")," ",""),IFERROR(FIND(":",SUBSTITUTE(SUBSTITUTE(SUBSTITUTE(LOWER(E17),"am","a"),"pm","p")," ","")),LEN(SUBSTITUTE(SUBSTITUTE(SUBSTITUTE(LOWER(E17),"am","a"),"pm","p")," ","")))-1)),VALUE(LEFT(SUBSTITUTE(SUBSTITUTE(SUBSTITUTE(LOWER(E17),"am","a"),"pm","p")," ",""),LEN(SUBSTITUTE(SUBSTITUTE(SUBSTITUTE(LOWER(E17),"am","a"),"pm","p")," ",""))-1)))+IF((IFERROR(FIND(":",SUBSTITUTE(SUBSTITUTE(SUBSTITUTE(LOWER(E17),"am","a"),"pm","p")," ","")),0)&gt;0),VALUE(MID(SUBSTITUTE(SUBSTITUTE(SUBSTITUTE(LOWER(E17),"am","a"),"pm","p")," ",""),IFERROR(FIND(":",SUBSTITUTE(SUBSTITUTE(SUBSTITUTE(LOWER(E17),"am","a"),"pm","p")," ","")),1)+1,LEN(SUBSTITUTE(SUBSTITUTE(SUBSTITUTE(LOWER(E17),"am","a"),"pm","p")," ",""))-1-IFERROR(FIND(":",SUBSTITUTE(SUBSTITUTE(SUBSTITUTE(LOWER(E17),"am","a"),"pm","p")," ","")),1))),0)/60)+IF((RIGHT(SUBSTITUTE(SUBSTITUTE(SUBSTITUTE(LOWER(E17),"am","a"),"pm","p")," ",""),1)="p"),IF(IF((IFERROR(FIND(":",SUBSTITUTE(SUBSTITUTE(SUBSTITUTE(LOWER(E17),"am","a"),"pm","p")," ","")),0)&gt;0),VALUE(LEFT(SUBSTITUTE(SUBSTITUTE(SUBSTITUTE(LOWER(E17),"am","a"),"pm","p")," ",""),IFERROR(FIND(":",SUBSTITUTE(SUBSTITUTE(SUBSTITUTE(LOWER(E17),"am","a"),"pm","p")," ","")),LEN(SUBSTITUTE(SUBSTITUTE(SUBSTITUTE(LOWER(E17),"am","a"),"pm","p")," ","")))-1)),VALUE(LEFT(SUBSTITUTE(SUBSTITUTE(SUBSTITUTE(LOWER(E17),"am","a"),"pm","p")," ",""),LEN(SUBSTITUTE(SUBSTITUTE(SUBSTITUTE(LOWER(E17),"am","a"),"pm","p")," ",""))-1)))&lt;12,12,0),IF(IF((IFERROR(FIND(":",SUBSTITUTE(SUBSTITUTE(SUBSTITUTE(LOWER(E17),"am","a"),"pm","p")," ","")),0)&gt;0),VALUE(LEFT(SUBSTITUTE(SUBSTITUTE(SUBSTITUTE(LOWER(E17),"am","a"),"pm","p")," ",""),IFERROR(FIND(":",SUBSTITUTE(SUBSTITUTE(SUBSTITUTE(LOWER(E17),"am","a"),"pm","p")," ","")),LEN(SUBSTITUTE(SUBSTITUTE(SUBSTITUTE(LOWER(E17),"am","a"),"pm","p")," ","")))-1)),VALUE(LEFT(SUBSTITUTE(SUBSTITUTE(SUBSTITUTE(LOWER(E17),"am","a"),"pm","p")," ",""),LEN(SUBSTITUTE(SUBSTITUTE(SUBSTITUTE(LOWER(E17),"am","a"),"pm","p")," ",""))-1)))&gt;=12,-12,0)),VALUE(SUBSTITUTE(SUBSTITUTE(SUBSTITUTE(LOWER(E17),"am","a"),"pm","p")," ","")))))</f>
        <v/>
      </c>
      <c r="G17" s="11"/>
      <c r="H17" s="9"/>
      <c r="I17" s="10" t="n">
        <f aca="false">IF(H17="",0,IF(ISNUMBER(H17),H17,IF(ISNUMBER(FIND("h",SUBSTITUTE(SUBSTITUTE(SUBSTITUTE(SUBSTITUTE(SUBSTITUTE(LOWER(H17),"hours","h"),"hour","h"),"minutes","m"),"minute","m")," ",""))),VALUE(LEFT(SUBSTITUTE(SUBSTITUTE(SUBSTITUTE(SUBSTITUTE(SUBSTITUTE(LOWER(H17),"hours","h"),"hour","h"),"minutes","m"),"minute","m")," ",""),FIND("h",SUBSTITUTE(SUBSTITUTE(SUBSTITUTE(SUBSTITUTE(SUBSTITUTE(LOWER(H17),"hours","h"),"hour","h"),"minutes","m"),"minute","m")," ",""))-1))+IF(ISNUMBER(FIND("m",SUBSTITUTE(SUBSTITUTE(SUBSTITUTE(SUBSTITUTE(SUBSTITUTE(LOWER(H17),"hours","h"),"hour","h"),"minutes","m"),"minute","m")," ",""))),VALUE(MID(SUBSTITUTE(SUBSTITUTE(SUBSTITUTE(SUBSTITUTE(SUBSTITUTE(LOWER(H17),"hours","h"),"hour","h"),"minutes","m"),"minute","m")," ",""),FIND("h",SUBSTITUTE(SUBSTITUTE(SUBSTITUTE(SUBSTITUTE(SUBSTITUTE(LOWER(H17),"hours","h"),"hour","h"),"minutes","m"),"minute","m")," ",""))+1,FIND("m",SUBSTITUTE(SUBSTITUTE(SUBSTITUTE(SUBSTITUTE(SUBSTITUTE(LOWER(H17),"hours","h"),"hour","h"),"minutes","m"),"minute","m")," ",""))-FIND("h",SUBSTITUTE(SUBSTITUTE(SUBSTITUTE(SUBSTITUTE(SUBSTITUTE(LOWER(H17),"hours","h"),"hour","h"),"minutes","m"),"minute","m")," ",""))-1))/60,0),IF(ISNUMBER(FIND("m",SUBSTITUTE(SUBSTITUTE(SUBSTITUTE(SUBSTITUTE(SUBSTITUTE(LOWER(H17),"hours","h"),"hour","h"),"minutes","m"),"minute","m")," ",""))),VALUE(LEFT(SUBSTITUTE(SUBSTITUTE(SUBSTITUTE(SUBSTITUTE(SUBSTITUTE(LOWER(H17),"hours","h"),"hour","h"),"minutes","m"),"minute","m")," ",""),FIND("m",SUBSTITUTE(SUBSTITUTE(SUBSTITUTE(SUBSTITUTE(SUBSTITUTE(LOWER(H17),"hours","h"),"hour","h"),"minutes","m"),"minute","m")," ",""))-1))/60,0))))</f>
        <v>0</v>
      </c>
      <c r="J17" s="12" t="n">
        <f aca="false">IF(AND(D17&lt;&gt;"",F17&lt;&gt;""),IF(F17&lt;D17,F17+24-D17,F17-D17),0)+I17</f>
        <v>0</v>
      </c>
      <c r="K17" s="12" t="n">
        <f aca="false">MIN(J17,8)</f>
        <v>0</v>
      </c>
      <c r="L17" s="12" t="n">
        <f aca="false">MAX(J17-8,0)</f>
        <v>0</v>
      </c>
      <c r="M17" s="13"/>
    </row>
    <row r="18" customFormat="false" ht="15" hidden="false" customHeight="false" outlineLevel="0" collapsed="false">
      <c r="A18" s="7" t="str">
        <f aca="false">IF(H$3&lt;&gt;"",H$3+8,"")</f>
        <v/>
      </c>
      <c r="B18" s="8" t="str">
        <f aca="false">IF(A18&lt;&gt;"",TEXT(A18,"dddd"),"")</f>
        <v/>
      </c>
      <c r="C18" s="9"/>
      <c r="D18" s="10" t="str">
        <f aca="false">IF(C18="","",IF(ISNUMBER(C18),C18*24,IF(OR(RIGHT(SUBSTITUTE(SUBSTITUTE(SUBSTITUTE(LOWER(C18),"am","a"),"pm","p")," ",""),1)="a",RIGHT(SUBSTITUTE(SUBSTITUTE(SUBSTITUTE(LOWER(C18),"am","a"),"pm","p")," ",""),1)="p"),(IF((IFERROR(FIND(":",SUBSTITUTE(SUBSTITUTE(SUBSTITUTE(LOWER(C18),"am","a"),"pm","p")," ","")),0)&gt;0),VALUE(LEFT(SUBSTITUTE(SUBSTITUTE(SUBSTITUTE(LOWER(C18),"am","a"),"pm","p")," ",""),IFERROR(FIND(":",SUBSTITUTE(SUBSTITUTE(SUBSTITUTE(LOWER(C18),"am","a"),"pm","p")," ","")),LEN(SUBSTITUTE(SUBSTITUTE(SUBSTITUTE(LOWER(C18),"am","a"),"pm","p")," ","")))-1)),VALUE(LEFT(SUBSTITUTE(SUBSTITUTE(SUBSTITUTE(LOWER(C18),"am","a"),"pm","p")," ",""),LEN(SUBSTITUTE(SUBSTITUTE(SUBSTITUTE(LOWER(C18),"am","a"),"pm","p")," ",""))-1)))+IF((IFERROR(FIND(":",SUBSTITUTE(SUBSTITUTE(SUBSTITUTE(LOWER(C18),"am","a"),"pm","p")," ","")),0)&gt;0),VALUE(MID(SUBSTITUTE(SUBSTITUTE(SUBSTITUTE(LOWER(C18),"am","a"),"pm","p")," ",""),IFERROR(FIND(":",SUBSTITUTE(SUBSTITUTE(SUBSTITUTE(LOWER(C18),"am","a"),"pm","p")," ","")),1)+1,LEN(SUBSTITUTE(SUBSTITUTE(SUBSTITUTE(LOWER(C18),"am","a"),"pm","p")," ",""))-1-IFERROR(FIND(":",SUBSTITUTE(SUBSTITUTE(SUBSTITUTE(LOWER(C18),"am","a"),"pm","p")," ","")),1))),0)/60)+IF((RIGHT(SUBSTITUTE(SUBSTITUTE(SUBSTITUTE(LOWER(C18),"am","a"),"pm","p")," ",""),1)="p"),IF(IF((IFERROR(FIND(":",SUBSTITUTE(SUBSTITUTE(SUBSTITUTE(LOWER(C18),"am","a"),"pm","p")," ","")),0)&gt;0),VALUE(LEFT(SUBSTITUTE(SUBSTITUTE(SUBSTITUTE(LOWER(C18),"am","a"),"pm","p")," ",""),IFERROR(FIND(":",SUBSTITUTE(SUBSTITUTE(SUBSTITUTE(LOWER(C18),"am","a"),"pm","p")," ","")),LEN(SUBSTITUTE(SUBSTITUTE(SUBSTITUTE(LOWER(C18),"am","a"),"pm","p")," ","")))-1)),VALUE(LEFT(SUBSTITUTE(SUBSTITUTE(SUBSTITUTE(LOWER(C18),"am","a"),"pm","p")," ",""),LEN(SUBSTITUTE(SUBSTITUTE(SUBSTITUTE(LOWER(C18),"am","a"),"pm","p")," ",""))-1)))&lt;12,12,0),IF(IF((IFERROR(FIND(":",SUBSTITUTE(SUBSTITUTE(SUBSTITUTE(LOWER(C18),"am","a"),"pm","p")," ","")),0)&gt;0),VALUE(LEFT(SUBSTITUTE(SUBSTITUTE(SUBSTITUTE(LOWER(C18),"am","a"),"pm","p")," ",""),IFERROR(FIND(":",SUBSTITUTE(SUBSTITUTE(SUBSTITUTE(LOWER(C18),"am","a"),"pm","p")," ","")),LEN(SUBSTITUTE(SUBSTITUTE(SUBSTITUTE(LOWER(C18),"am","a"),"pm","p")," ","")))-1)),VALUE(LEFT(SUBSTITUTE(SUBSTITUTE(SUBSTITUTE(LOWER(C18),"am","a"),"pm","p")," ",""),LEN(SUBSTITUTE(SUBSTITUTE(SUBSTITUTE(LOWER(C18),"am","a"),"pm","p")," ",""))-1)))&gt;=12,-12,0)),VALUE(SUBSTITUTE(SUBSTITUTE(SUBSTITUTE(LOWER(C18),"am","a"),"pm","p")," ","")))))</f>
        <v/>
      </c>
      <c r="E18" s="9"/>
      <c r="F18" s="10" t="str">
        <f aca="false">IF(E18="","",IF(ISNUMBER(E18),E18*24,IF(OR(RIGHT(SUBSTITUTE(SUBSTITUTE(SUBSTITUTE(LOWER(E18),"am","a"),"pm","p")," ",""),1)="a",RIGHT(SUBSTITUTE(SUBSTITUTE(SUBSTITUTE(LOWER(E18),"am","a"),"pm","p")," ",""),1)="p"),(IF((IFERROR(FIND(":",SUBSTITUTE(SUBSTITUTE(SUBSTITUTE(LOWER(E18),"am","a"),"pm","p")," ","")),0)&gt;0),VALUE(LEFT(SUBSTITUTE(SUBSTITUTE(SUBSTITUTE(LOWER(E18),"am","a"),"pm","p")," ",""),IFERROR(FIND(":",SUBSTITUTE(SUBSTITUTE(SUBSTITUTE(LOWER(E18),"am","a"),"pm","p")," ","")),LEN(SUBSTITUTE(SUBSTITUTE(SUBSTITUTE(LOWER(E18),"am","a"),"pm","p")," ","")))-1)),VALUE(LEFT(SUBSTITUTE(SUBSTITUTE(SUBSTITUTE(LOWER(E18),"am","a"),"pm","p")," ",""),LEN(SUBSTITUTE(SUBSTITUTE(SUBSTITUTE(LOWER(E18),"am","a"),"pm","p")," ",""))-1)))+IF((IFERROR(FIND(":",SUBSTITUTE(SUBSTITUTE(SUBSTITUTE(LOWER(E18),"am","a"),"pm","p")," ","")),0)&gt;0),VALUE(MID(SUBSTITUTE(SUBSTITUTE(SUBSTITUTE(LOWER(E18),"am","a"),"pm","p")," ",""),IFERROR(FIND(":",SUBSTITUTE(SUBSTITUTE(SUBSTITUTE(LOWER(E18),"am","a"),"pm","p")," ","")),1)+1,LEN(SUBSTITUTE(SUBSTITUTE(SUBSTITUTE(LOWER(E18),"am","a"),"pm","p")," ",""))-1-IFERROR(FIND(":",SUBSTITUTE(SUBSTITUTE(SUBSTITUTE(LOWER(E18),"am","a"),"pm","p")," ","")),1))),0)/60)+IF((RIGHT(SUBSTITUTE(SUBSTITUTE(SUBSTITUTE(LOWER(E18),"am","a"),"pm","p")," ",""),1)="p"),IF(IF((IFERROR(FIND(":",SUBSTITUTE(SUBSTITUTE(SUBSTITUTE(LOWER(E18),"am","a"),"pm","p")," ","")),0)&gt;0),VALUE(LEFT(SUBSTITUTE(SUBSTITUTE(SUBSTITUTE(LOWER(E18),"am","a"),"pm","p")," ",""),IFERROR(FIND(":",SUBSTITUTE(SUBSTITUTE(SUBSTITUTE(LOWER(E18),"am","a"),"pm","p")," ","")),LEN(SUBSTITUTE(SUBSTITUTE(SUBSTITUTE(LOWER(E18),"am","a"),"pm","p")," ","")))-1)),VALUE(LEFT(SUBSTITUTE(SUBSTITUTE(SUBSTITUTE(LOWER(E18),"am","a"),"pm","p")," ",""),LEN(SUBSTITUTE(SUBSTITUTE(SUBSTITUTE(LOWER(E18),"am","a"),"pm","p")," ",""))-1)))&lt;12,12,0),IF(IF((IFERROR(FIND(":",SUBSTITUTE(SUBSTITUTE(SUBSTITUTE(LOWER(E18),"am","a"),"pm","p")," ","")),0)&gt;0),VALUE(LEFT(SUBSTITUTE(SUBSTITUTE(SUBSTITUTE(LOWER(E18),"am","a"),"pm","p")," ",""),IFERROR(FIND(":",SUBSTITUTE(SUBSTITUTE(SUBSTITUTE(LOWER(E18),"am","a"),"pm","p")," ","")),LEN(SUBSTITUTE(SUBSTITUTE(SUBSTITUTE(LOWER(E18),"am","a"),"pm","p")," ","")))-1)),VALUE(LEFT(SUBSTITUTE(SUBSTITUTE(SUBSTITUTE(LOWER(E18),"am","a"),"pm","p")," ",""),LEN(SUBSTITUTE(SUBSTITUTE(SUBSTITUTE(LOWER(E18),"am","a"),"pm","p")," ",""))-1)))&gt;=12,-12,0)),VALUE(SUBSTITUTE(SUBSTITUTE(SUBSTITUTE(LOWER(E18),"am","a"),"pm","p")," ","")))))</f>
        <v/>
      </c>
      <c r="G18" s="11"/>
      <c r="H18" s="9"/>
      <c r="I18" s="10" t="n">
        <f aca="false">IF(H18="",0,IF(ISNUMBER(H18),H18,IF(ISNUMBER(FIND("h",SUBSTITUTE(SUBSTITUTE(SUBSTITUTE(SUBSTITUTE(SUBSTITUTE(LOWER(H18),"hours","h"),"hour","h"),"minutes","m"),"minute","m")," ",""))),VALUE(LEFT(SUBSTITUTE(SUBSTITUTE(SUBSTITUTE(SUBSTITUTE(SUBSTITUTE(LOWER(H18),"hours","h"),"hour","h"),"minutes","m"),"minute","m")," ",""),FIND("h",SUBSTITUTE(SUBSTITUTE(SUBSTITUTE(SUBSTITUTE(SUBSTITUTE(LOWER(H18),"hours","h"),"hour","h"),"minutes","m"),"minute","m")," ",""))-1))+IF(ISNUMBER(FIND("m",SUBSTITUTE(SUBSTITUTE(SUBSTITUTE(SUBSTITUTE(SUBSTITUTE(LOWER(H18),"hours","h"),"hour","h"),"minutes","m"),"minute","m")," ",""))),VALUE(MID(SUBSTITUTE(SUBSTITUTE(SUBSTITUTE(SUBSTITUTE(SUBSTITUTE(LOWER(H18),"hours","h"),"hour","h"),"minutes","m"),"minute","m")," ",""),FIND("h",SUBSTITUTE(SUBSTITUTE(SUBSTITUTE(SUBSTITUTE(SUBSTITUTE(LOWER(H18),"hours","h"),"hour","h"),"minutes","m"),"minute","m")," ",""))+1,FIND("m",SUBSTITUTE(SUBSTITUTE(SUBSTITUTE(SUBSTITUTE(SUBSTITUTE(LOWER(H18),"hours","h"),"hour","h"),"minutes","m"),"minute","m")," ",""))-FIND("h",SUBSTITUTE(SUBSTITUTE(SUBSTITUTE(SUBSTITUTE(SUBSTITUTE(LOWER(H18),"hours","h"),"hour","h"),"minutes","m"),"minute","m")," ",""))-1))/60,0),IF(ISNUMBER(FIND("m",SUBSTITUTE(SUBSTITUTE(SUBSTITUTE(SUBSTITUTE(SUBSTITUTE(LOWER(H18),"hours","h"),"hour","h"),"minutes","m"),"minute","m")," ",""))),VALUE(LEFT(SUBSTITUTE(SUBSTITUTE(SUBSTITUTE(SUBSTITUTE(SUBSTITUTE(LOWER(H18),"hours","h"),"hour","h"),"minutes","m"),"minute","m")," ",""),FIND("m",SUBSTITUTE(SUBSTITUTE(SUBSTITUTE(SUBSTITUTE(SUBSTITUTE(LOWER(H18),"hours","h"),"hour","h"),"minutes","m"),"minute","m")," ",""))-1))/60,0))))</f>
        <v>0</v>
      </c>
      <c r="J18" s="12" t="n">
        <f aca="false">IF(AND(D18&lt;&gt;"",F18&lt;&gt;""),IF(F18&lt;D18,F18+24-D18,F18-D18),0)+I18</f>
        <v>0</v>
      </c>
      <c r="K18" s="12" t="n">
        <f aca="false">MIN(J18,8)</f>
        <v>0</v>
      </c>
      <c r="L18" s="12" t="n">
        <f aca="false">MAX(J18-8,0)</f>
        <v>0</v>
      </c>
      <c r="M18" s="13"/>
    </row>
    <row r="19" customFormat="false" ht="15" hidden="false" customHeight="false" outlineLevel="0" collapsed="false">
      <c r="A19" s="7" t="str">
        <f aca="false">IF(H$3&lt;&gt;"",H$3+9,"")</f>
        <v/>
      </c>
      <c r="B19" s="8" t="str">
        <f aca="false">IF(A19&lt;&gt;"",TEXT(A19,"dddd"),"")</f>
        <v/>
      </c>
      <c r="C19" s="9"/>
      <c r="D19" s="10" t="str">
        <f aca="false">IF(C19="","",IF(ISNUMBER(C19),C19*24,IF(OR(RIGHT(SUBSTITUTE(SUBSTITUTE(SUBSTITUTE(LOWER(C19),"am","a"),"pm","p")," ",""),1)="a",RIGHT(SUBSTITUTE(SUBSTITUTE(SUBSTITUTE(LOWER(C19),"am","a"),"pm","p")," ",""),1)="p"),(IF((IFERROR(FIND(":",SUBSTITUTE(SUBSTITUTE(SUBSTITUTE(LOWER(C19),"am","a"),"pm","p")," ","")),0)&gt;0),VALUE(LEFT(SUBSTITUTE(SUBSTITUTE(SUBSTITUTE(LOWER(C19),"am","a"),"pm","p")," ",""),IFERROR(FIND(":",SUBSTITUTE(SUBSTITUTE(SUBSTITUTE(LOWER(C19),"am","a"),"pm","p")," ","")),LEN(SUBSTITUTE(SUBSTITUTE(SUBSTITUTE(LOWER(C19),"am","a"),"pm","p")," ","")))-1)),VALUE(LEFT(SUBSTITUTE(SUBSTITUTE(SUBSTITUTE(LOWER(C19),"am","a"),"pm","p")," ",""),LEN(SUBSTITUTE(SUBSTITUTE(SUBSTITUTE(LOWER(C19),"am","a"),"pm","p")," ",""))-1)))+IF((IFERROR(FIND(":",SUBSTITUTE(SUBSTITUTE(SUBSTITUTE(LOWER(C19),"am","a"),"pm","p")," ","")),0)&gt;0),VALUE(MID(SUBSTITUTE(SUBSTITUTE(SUBSTITUTE(LOWER(C19),"am","a"),"pm","p")," ",""),IFERROR(FIND(":",SUBSTITUTE(SUBSTITUTE(SUBSTITUTE(LOWER(C19),"am","a"),"pm","p")," ","")),1)+1,LEN(SUBSTITUTE(SUBSTITUTE(SUBSTITUTE(LOWER(C19),"am","a"),"pm","p")," ",""))-1-IFERROR(FIND(":",SUBSTITUTE(SUBSTITUTE(SUBSTITUTE(LOWER(C19),"am","a"),"pm","p")," ","")),1))),0)/60)+IF((RIGHT(SUBSTITUTE(SUBSTITUTE(SUBSTITUTE(LOWER(C19),"am","a"),"pm","p")," ",""),1)="p"),IF(IF((IFERROR(FIND(":",SUBSTITUTE(SUBSTITUTE(SUBSTITUTE(LOWER(C19),"am","a"),"pm","p")," ","")),0)&gt;0),VALUE(LEFT(SUBSTITUTE(SUBSTITUTE(SUBSTITUTE(LOWER(C19),"am","a"),"pm","p")," ",""),IFERROR(FIND(":",SUBSTITUTE(SUBSTITUTE(SUBSTITUTE(LOWER(C19),"am","a"),"pm","p")," ","")),LEN(SUBSTITUTE(SUBSTITUTE(SUBSTITUTE(LOWER(C19),"am","a"),"pm","p")," ","")))-1)),VALUE(LEFT(SUBSTITUTE(SUBSTITUTE(SUBSTITUTE(LOWER(C19),"am","a"),"pm","p")," ",""),LEN(SUBSTITUTE(SUBSTITUTE(SUBSTITUTE(LOWER(C19),"am","a"),"pm","p")," ",""))-1)))&lt;12,12,0),IF(IF((IFERROR(FIND(":",SUBSTITUTE(SUBSTITUTE(SUBSTITUTE(LOWER(C19),"am","a"),"pm","p")," ","")),0)&gt;0),VALUE(LEFT(SUBSTITUTE(SUBSTITUTE(SUBSTITUTE(LOWER(C19),"am","a"),"pm","p")," ",""),IFERROR(FIND(":",SUBSTITUTE(SUBSTITUTE(SUBSTITUTE(LOWER(C19),"am","a"),"pm","p")," ","")),LEN(SUBSTITUTE(SUBSTITUTE(SUBSTITUTE(LOWER(C19),"am","a"),"pm","p")," ","")))-1)),VALUE(LEFT(SUBSTITUTE(SUBSTITUTE(SUBSTITUTE(LOWER(C19),"am","a"),"pm","p")," ",""),LEN(SUBSTITUTE(SUBSTITUTE(SUBSTITUTE(LOWER(C19),"am","a"),"pm","p")," ",""))-1)))&gt;=12,-12,0)),VALUE(SUBSTITUTE(SUBSTITUTE(SUBSTITUTE(LOWER(C19),"am","a"),"pm","p")," ","")))))</f>
        <v/>
      </c>
      <c r="E19" s="9"/>
      <c r="F19" s="10" t="str">
        <f aca="false">IF(E19="","",IF(ISNUMBER(E19),E19*24,IF(OR(RIGHT(SUBSTITUTE(SUBSTITUTE(SUBSTITUTE(LOWER(E19),"am","a"),"pm","p")," ",""),1)="a",RIGHT(SUBSTITUTE(SUBSTITUTE(SUBSTITUTE(LOWER(E19),"am","a"),"pm","p")," ",""),1)="p"),(IF((IFERROR(FIND(":",SUBSTITUTE(SUBSTITUTE(SUBSTITUTE(LOWER(E19),"am","a"),"pm","p")," ","")),0)&gt;0),VALUE(LEFT(SUBSTITUTE(SUBSTITUTE(SUBSTITUTE(LOWER(E19),"am","a"),"pm","p")," ",""),IFERROR(FIND(":",SUBSTITUTE(SUBSTITUTE(SUBSTITUTE(LOWER(E19),"am","a"),"pm","p")," ","")),LEN(SUBSTITUTE(SUBSTITUTE(SUBSTITUTE(LOWER(E19),"am","a"),"pm","p")," ","")))-1)),VALUE(LEFT(SUBSTITUTE(SUBSTITUTE(SUBSTITUTE(LOWER(E19),"am","a"),"pm","p")," ",""),LEN(SUBSTITUTE(SUBSTITUTE(SUBSTITUTE(LOWER(E19),"am","a"),"pm","p")," ",""))-1)))+IF((IFERROR(FIND(":",SUBSTITUTE(SUBSTITUTE(SUBSTITUTE(LOWER(E19),"am","a"),"pm","p")," ","")),0)&gt;0),VALUE(MID(SUBSTITUTE(SUBSTITUTE(SUBSTITUTE(LOWER(E19),"am","a"),"pm","p")," ",""),IFERROR(FIND(":",SUBSTITUTE(SUBSTITUTE(SUBSTITUTE(LOWER(E19),"am","a"),"pm","p")," ","")),1)+1,LEN(SUBSTITUTE(SUBSTITUTE(SUBSTITUTE(LOWER(E19),"am","a"),"pm","p")," ",""))-1-IFERROR(FIND(":",SUBSTITUTE(SUBSTITUTE(SUBSTITUTE(LOWER(E19),"am","a"),"pm","p")," ","")),1))),0)/60)+IF((RIGHT(SUBSTITUTE(SUBSTITUTE(SUBSTITUTE(LOWER(E19),"am","a"),"pm","p")," ",""),1)="p"),IF(IF((IFERROR(FIND(":",SUBSTITUTE(SUBSTITUTE(SUBSTITUTE(LOWER(E19),"am","a"),"pm","p")," ","")),0)&gt;0),VALUE(LEFT(SUBSTITUTE(SUBSTITUTE(SUBSTITUTE(LOWER(E19),"am","a"),"pm","p")," ",""),IFERROR(FIND(":",SUBSTITUTE(SUBSTITUTE(SUBSTITUTE(LOWER(E19),"am","a"),"pm","p")," ","")),LEN(SUBSTITUTE(SUBSTITUTE(SUBSTITUTE(LOWER(E19),"am","a"),"pm","p")," ","")))-1)),VALUE(LEFT(SUBSTITUTE(SUBSTITUTE(SUBSTITUTE(LOWER(E19),"am","a"),"pm","p")," ",""),LEN(SUBSTITUTE(SUBSTITUTE(SUBSTITUTE(LOWER(E19),"am","a"),"pm","p")," ",""))-1)))&lt;12,12,0),IF(IF((IFERROR(FIND(":",SUBSTITUTE(SUBSTITUTE(SUBSTITUTE(LOWER(E19),"am","a"),"pm","p")," ","")),0)&gt;0),VALUE(LEFT(SUBSTITUTE(SUBSTITUTE(SUBSTITUTE(LOWER(E19),"am","a"),"pm","p")," ",""),IFERROR(FIND(":",SUBSTITUTE(SUBSTITUTE(SUBSTITUTE(LOWER(E19),"am","a"),"pm","p")," ","")),LEN(SUBSTITUTE(SUBSTITUTE(SUBSTITUTE(LOWER(E19),"am","a"),"pm","p")," ","")))-1)),VALUE(LEFT(SUBSTITUTE(SUBSTITUTE(SUBSTITUTE(LOWER(E19),"am","a"),"pm","p")," ",""),LEN(SUBSTITUTE(SUBSTITUTE(SUBSTITUTE(LOWER(E19),"am","a"),"pm","p")," ",""))-1)))&gt;=12,-12,0)),VALUE(SUBSTITUTE(SUBSTITUTE(SUBSTITUTE(LOWER(E19),"am","a"),"pm","p")," ","")))))</f>
        <v/>
      </c>
      <c r="G19" s="11"/>
      <c r="H19" s="9"/>
      <c r="I19" s="10" t="n">
        <f aca="false">IF(H19="",0,IF(ISNUMBER(H19),H19,IF(ISNUMBER(FIND("h",SUBSTITUTE(SUBSTITUTE(SUBSTITUTE(SUBSTITUTE(SUBSTITUTE(LOWER(H19),"hours","h"),"hour","h"),"minutes","m"),"minute","m")," ",""))),VALUE(LEFT(SUBSTITUTE(SUBSTITUTE(SUBSTITUTE(SUBSTITUTE(SUBSTITUTE(LOWER(H19),"hours","h"),"hour","h"),"minutes","m"),"minute","m")," ",""),FIND("h",SUBSTITUTE(SUBSTITUTE(SUBSTITUTE(SUBSTITUTE(SUBSTITUTE(LOWER(H19),"hours","h"),"hour","h"),"minutes","m"),"minute","m")," ",""))-1))+IF(ISNUMBER(FIND("m",SUBSTITUTE(SUBSTITUTE(SUBSTITUTE(SUBSTITUTE(SUBSTITUTE(LOWER(H19),"hours","h"),"hour","h"),"minutes","m"),"minute","m")," ",""))),VALUE(MID(SUBSTITUTE(SUBSTITUTE(SUBSTITUTE(SUBSTITUTE(SUBSTITUTE(LOWER(H19),"hours","h"),"hour","h"),"minutes","m"),"minute","m")," ",""),FIND("h",SUBSTITUTE(SUBSTITUTE(SUBSTITUTE(SUBSTITUTE(SUBSTITUTE(LOWER(H19),"hours","h"),"hour","h"),"minutes","m"),"minute","m")," ",""))+1,FIND("m",SUBSTITUTE(SUBSTITUTE(SUBSTITUTE(SUBSTITUTE(SUBSTITUTE(LOWER(H19),"hours","h"),"hour","h"),"minutes","m"),"minute","m")," ",""))-FIND("h",SUBSTITUTE(SUBSTITUTE(SUBSTITUTE(SUBSTITUTE(SUBSTITUTE(LOWER(H19),"hours","h"),"hour","h"),"minutes","m"),"minute","m")," ",""))-1))/60,0),IF(ISNUMBER(FIND("m",SUBSTITUTE(SUBSTITUTE(SUBSTITUTE(SUBSTITUTE(SUBSTITUTE(LOWER(H19),"hours","h"),"hour","h"),"minutes","m"),"minute","m")," ",""))),VALUE(LEFT(SUBSTITUTE(SUBSTITUTE(SUBSTITUTE(SUBSTITUTE(SUBSTITUTE(LOWER(H19),"hours","h"),"hour","h"),"minutes","m"),"minute","m")," ",""),FIND("m",SUBSTITUTE(SUBSTITUTE(SUBSTITUTE(SUBSTITUTE(SUBSTITUTE(LOWER(H19),"hours","h"),"hour","h"),"minutes","m"),"minute","m")," ",""))-1))/60,0))))</f>
        <v>0</v>
      </c>
      <c r="J19" s="12" t="n">
        <f aca="false">IF(AND(D19&lt;&gt;"",F19&lt;&gt;""),IF(F19&lt;D19,F19+24-D19,F19-D19),0)+I19</f>
        <v>0</v>
      </c>
      <c r="K19" s="12" t="n">
        <f aca="false">MIN(J19,8)</f>
        <v>0</v>
      </c>
      <c r="L19" s="12" t="n">
        <f aca="false">MAX(J19-8,0)</f>
        <v>0</v>
      </c>
      <c r="M19" s="13"/>
    </row>
    <row r="20" customFormat="false" ht="15" hidden="false" customHeight="false" outlineLevel="0" collapsed="false">
      <c r="A20" s="7" t="str">
        <f aca="false">IF(H$3&lt;&gt;"",H$3+10,"")</f>
        <v/>
      </c>
      <c r="B20" s="8" t="str">
        <f aca="false">IF(A20&lt;&gt;"",TEXT(A20,"dddd"),"")</f>
        <v/>
      </c>
      <c r="C20" s="9"/>
      <c r="D20" s="10" t="str">
        <f aca="false">IF(C20="","",IF(ISNUMBER(C20),C20*24,IF(OR(RIGHT(SUBSTITUTE(SUBSTITUTE(SUBSTITUTE(LOWER(C20),"am","a"),"pm","p")," ",""),1)="a",RIGHT(SUBSTITUTE(SUBSTITUTE(SUBSTITUTE(LOWER(C20),"am","a"),"pm","p")," ",""),1)="p"),(IF((IFERROR(FIND(":",SUBSTITUTE(SUBSTITUTE(SUBSTITUTE(LOWER(C20),"am","a"),"pm","p")," ","")),0)&gt;0),VALUE(LEFT(SUBSTITUTE(SUBSTITUTE(SUBSTITUTE(LOWER(C20),"am","a"),"pm","p")," ",""),IFERROR(FIND(":",SUBSTITUTE(SUBSTITUTE(SUBSTITUTE(LOWER(C20),"am","a"),"pm","p")," ","")),LEN(SUBSTITUTE(SUBSTITUTE(SUBSTITUTE(LOWER(C20),"am","a"),"pm","p")," ","")))-1)),VALUE(LEFT(SUBSTITUTE(SUBSTITUTE(SUBSTITUTE(LOWER(C20),"am","a"),"pm","p")," ",""),LEN(SUBSTITUTE(SUBSTITUTE(SUBSTITUTE(LOWER(C20),"am","a"),"pm","p")," ",""))-1)))+IF((IFERROR(FIND(":",SUBSTITUTE(SUBSTITUTE(SUBSTITUTE(LOWER(C20),"am","a"),"pm","p")," ","")),0)&gt;0),VALUE(MID(SUBSTITUTE(SUBSTITUTE(SUBSTITUTE(LOWER(C20),"am","a"),"pm","p")," ",""),IFERROR(FIND(":",SUBSTITUTE(SUBSTITUTE(SUBSTITUTE(LOWER(C20),"am","a"),"pm","p")," ","")),1)+1,LEN(SUBSTITUTE(SUBSTITUTE(SUBSTITUTE(LOWER(C20),"am","a"),"pm","p")," ",""))-1-IFERROR(FIND(":",SUBSTITUTE(SUBSTITUTE(SUBSTITUTE(LOWER(C20),"am","a"),"pm","p")," ","")),1))),0)/60)+IF((RIGHT(SUBSTITUTE(SUBSTITUTE(SUBSTITUTE(LOWER(C20),"am","a"),"pm","p")," ",""),1)="p"),IF(IF((IFERROR(FIND(":",SUBSTITUTE(SUBSTITUTE(SUBSTITUTE(LOWER(C20),"am","a"),"pm","p")," ","")),0)&gt;0),VALUE(LEFT(SUBSTITUTE(SUBSTITUTE(SUBSTITUTE(LOWER(C20),"am","a"),"pm","p")," ",""),IFERROR(FIND(":",SUBSTITUTE(SUBSTITUTE(SUBSTITUTE(LOWER(C20),"am","a"),"pm","p")," ","")),LEN(SUBSTITUTE(SUBSTITUTE(SUBSTITUTE(LOWER(C20),"am","a"),"pm","p")," ","")))-1)),VALUE(LEFT(SUBSTITUTE(SUBSTITUTE(SUBSTITUTE(LOWER(C20),"am","a"),"pm","p")," ",""),LEN(SUBSTITUTE(SUBSTITUTE(SUBSTITUTE(LOWER(C20),"am","a"),"pm","p")," ",""))-1)))&lt;12,12,0),IF(IF((IFERROR(FIND(":",SUBSTITUTE(SUBSTITUTE(SUBSTITUTE(LOWER(C20),"am","a"),"pm","p")," ","")),0)&gt;0),VALUE(LEFT(SUBSTITUTE(SUBSTITUTE(SUBSTITUTE(LOWER(C20),"am","a"),"pm","p")," ",""),IFERROR(FIND(":",SUBSTITUTE(SUBSTITUTE(SUBSTITUTE(LOWER(C20),"am","a"),"pm","p")," ","")),LEN(SUBSTITUTE(SUBSTITUTE(SUBSTITUTE(LOWER(C20),"am","a"),"pm","p")," ","")))-1)),VALUE(LEFT(SUBSTITUTE(SUBSTITUTE(SUBSTITUTE(LOWER(C20),"am","a"),"pm","p")," ",""),LEN(SUBSTITUTE(SUBSTITUTE(SUBSTITUTE(LOWER(C20),"am","a"),"pm","p")," ",""))-1)))&gt;=12,-12,0)),VALUE(SUBSTITUTE(SUBSTITUTE(SUBSTITUTE(LOWER(C20),"am","a"),"pm","p")," ","")))))</f>
        <v/>
      </c>
      <c r="E20" s="9"/>
      <c r="F20" s="10" t="str">
        <f aca="false">IF(E20="","",IF(ISNUMBER(E20),E20*24,IF(OR(RIGHT(SUBSTITUTE(SUBSTITUTE(SUBSTITUTE(LOWER(E20),"am","a"),"pm","p")," ",""),1)="a",RIGHT(SUBSTITUTE(SUBSTITUTE(SUBSTITUTE(LOWER(E20),"am","a"),"pm","p")," ",""),1)="p"),(IF((IFERROR(FIND(":",SUBSTITUTE(SUBSTITUTE(SUBSTITUTE(LOWER(E20),"am","a"),"pm","p")," ","")),0)&gt;0),VALUE(LEFT(SUBSTITUTE(SUBSTITUTE(SUBSTITUTE(LOWER(E20),"am","a"),"pm","p")," ",""),IFERROR(FIND(":",SUBSTITUTE(SUBSTITUTE(SUBSTITUTE(LOWER(E20),"am","a"),"pm","p")," ","")),LEN(SUBSTITUTE(SUBSTITUTE(SUBSTITUTE(LOWER(E20),"am","a"),"pm","p")," ","")))-1)),VALUE(LEFT(SUBSTITUTE(SUBSTITUTE(SUBSTITUTE(LOWER(E20),"am","a"),"pm","p")," ",""),LEN(SUBSTITUTE(SUBSTITUTE(SUBSTITUTE(LOWER(E20),"am","a"),"pm","p")," ",""))-1)))+IF((IFERROR(FIND(":",SUBSTITUTE(SUBSTITUTE(SUBSTITUTE(LOWER(E20),"am","a"),"pm","p")," ","")),0)&gt;0),VALUE(MID(SUBSTITUTE(SUBSTITUTE(SUBSTITUTE(LOWER(E20),"am","a"),"pm","p")," ",""),IFERROR(FIND(":",SUBSTITUTE(SUBSTITUTE(SUBSTITUTE(LOWER(E20),"am","a"),"pm","p")," ","")),1)+1,LEN(SUBSTITUTE(SUBSTITUTE(SUBSTITUTE(LOWER(E20),"am","a"),"pm","p")," ",""))-1-IFERROR(FIND(":",SUBSTITUTE(SUBSTITUTE(SUBSTITUTE(LOWER(E20),"am","a"),"pm","p")," ","")),1))),0)/60)+IF((RIGHT(SUBSTITUTE(SUBSTITUTE(SUBSTITUTE(LOWER(E20),"am","a"),"pm","p")," ",""),1)="p"),IF(IF((IFERROR(FIND(":",SUBSTITUTE(SUBSTITUTE(SUBSTITUTE(LOWER(E20),"am","a"),"pm","p")," ","")),0)&gt;0),VALUE(LEFT(SUBSTITUTE(SUBSTITUTE(SUBSTITUTE(LOWER(E20),"am","a"),"pm","p")," ",""),IFERROR(FIND(":",SUBSTITUTE(SUBSTITUTE(SUBSTITUTE(LOWER(E20),"am","a"),"pm","p")," ","")),LEN(SUBSTITUTE(SUBSTITUTE(SUBSTITUTE(LOWER(E20),"am","a"),"pm","p")," ","")))-1)),VALUE(LEFT(SUBSTITUTE(SUBSTITUTE(SUBSTITUTE(LOWER(E20),"am","a"),"pm","p")," ",""),LEN(SUBSTITUTE(SUBSTITUTE(SUBSTITUTE(LOWER(E20),"am","a"),"pm","p")," ",""))-1)))&lt;12,12,0),IF(IF((IFERROR(FIND(":",SUBSTITUTE(SUBSTITUTE(SUBSTITUTE(LOWER(E20),"am","a"),"pm","p")," ","")),0)&gt;0),VALUE(LEFT(SUBSTITUTE(SUBSTITUTE(SUBSTITUTE(LOWER(E20),"am","a"),"pm","p")," ",""),IFERROR(FIND(":",SUBSTITUTE(SUBSTITUTE(SUBSTITUTE(LOWER(E20),"am","a"),"pm","p")," ","")),LEN(SUBSTITUTE(SUBSTITUTE(SUBSTITUTE(LOWER(E20),"am","a"),"pm","p")," ","")))-1)),VALUE(LEFT(SUBSTITUTE(SUBSTITUTE(SUBSTITUTE(LOWER(E20),"am","a"),"pm","p")," ",""),LEN(SUBSTITUTE(SUBSTITUTE(SUBSTITUTE(LOWER(E20),"am","a"),"pm","p")," ",""))-1)))&gt;=12,-12,0)),VALUE(SUBSTITUTE(SUBSTITUTE(SUBSTITUTE(LOWER(E20),"am","a"),"pm","p")," ","")))))</f>
        <v/>
      </c>
      <c r="G20" s="11"/>
      <c r="H20" s="9"/>
      <c r="I20" s="10" t="n">
        <f aca="false">IF(H20="",0,IF(ISNUMBER(H20),H20,IF(ISNUMBER(FIND("h",SUBSTITUTE(SUBSTITUTE(SUBSTITUTE(SUBSTITUTE(SUBSTITUTE(LOWER(H20),"hours","h"),"hour","h"),"minutes","m"),"minute","m")," ",""))),VALUE(LEFT(SUBSTITUTE(SUBSTITUTE(SUBSTITUTE(SUBSTITUTE(SUBSTITUTE(LOWER(H20),"hours","h"),"hour","h"),"minutes","m"),"minute","m")," ",""),FIND("h",SUBSTITUTE(SUBSTITUTE(SUBSTITUTE(SUBSTITUTE(SUBSTITUTE(LOWER(H20),"hours","h"),"hour","h"),"minutes","m"),"minute","m")," ",""))-1))+IF(ISNUMBER(FIND("m",SUBSTITUTE(SUBSTITUTE(SUBSTITUTE(SUBSTITUTE(SUBSTITUTE(LOWER(H20),"hours","h"),"hour","h"),"minutes","m"),"minute","m")," ",""))),VALUE(MID(SUBSTITUTE(SUBSTITUTE(SUBSTITUTE(SUBSTITUTE(SUBSTITUTE(LOWER(H20),"hours","h"),"hour","h"),"minutes","m"),"minute","m")," ",""),FIND("h",SUBSTITUTE(SUBSTITUTE(SUBSTITUTE(SUBSTITUTE(SUBSTITUTE(LOWER(H20),"hours","h"),"hour","h"),"minutes","m"),"minute","m")," ",""))+1,FIND("m",SUBSTITUTE(SUBSTITUTE(SUBSTITUTE(SUBSTITUTE(SUBSTITUTE(LOWER(H20),"hours","h"),"hour","h"),"minutes","m"),"minute","m")," ",""))-FIND("h",SUBSTITUTE(SUBSTITUTE(SUBSTITUTE(SUBSTITUTE(SUBSTITUTE(LOWER(H20),"hours","h"),"hour","h"),"minutes","m"),"minute","m")," ",""))-1))/60,0),IF(ISNUMBER(FIND("m",SUBSTITUTE(SUBSTITUTE(SUBSTITUTE(SUBSTITUTE(SUBSTITUTE(LOWER(H20),"hours","h"),"hour","h"),"minutes","m"),"minute","m")," ",""))),VALUE(LEFT(SUBSTITUTE(SUBSTITUTE(SUBSTITUTE(SUBSTITUTE(SUBSTITUTE(LOWER(H20),"hours","h"),"hour","h"),"minutes","m"),"minute","m")," ",""),FIND("m",SUBSTITUTE(SUBSTITUTE(SUBSTITUTE(SUBSTITUTE(SUBSTITUTE(LOWER(H20),"hours","h"),"hour","h"),"minutes","m"),"minute","m")," ",""))-1))/60,0))))</f>
        <v>0</v>
      </c>
      <c r="J20" s="12" t="n">
        <f aca="false">IF(AND(D20&lt;&gt;"",F20&lt;&gt;""),IF(F20&lt;D20,F20+24-D20,F20-D20),0)+I20</f>
        <v>0</v>
      </c>
      <c r="K20" s="12" t="n">
        <f aca="false">MIN(J20,8)</f>
        <v>0</v>
      </c>
      <c r="L20" s="12" t="n">
        <f aca="false">MAX(J20-8,0)</f>
        <v>0</v>
      </c>
      <c r="M20" s="13"/>
    </row>
    <row r="21" customFormat="false" ht="15" hidden="false" customHeight="false" outlineLevel="0" collapsed="false">
      <c r="A21" s="7" t="str">
        <f aca="false">IF(H$3&lt;&gt;"",H$3+11,"")</f>
        <v/>
      </c>
      <c r="B21" s="8" t="str">
        <f aca="false">IF(A21&lt;&gt;"",TEXT(A21,"dddd"),"")</f>
        <v/>
      </c>
      <c r="C21" s="9"/>
      <c r="D21" s="10" t="str">
        <f aca="false">IF(C21="","",IF(ISNUMBER(C21),C21*24,IF(OR(RIGHT(SUBSTITUTE(SUBSTITUTE(SUBSTITUTE(LOWER(C21),"am","a"),"pm","p")," ",""),1)="a",RIGHT(SUBSTITUTE(SUBSTITUTE(SUBSTITUTE(LOWER(C21),"am","a"),"pm","p")," ",""),1)="p"),(IF((IFERROR(FIND(":",SUBSTITUTE(SUBSTITUTE(SUBSTITUTE(LOWER(C21),"am","a"),"pm","p")," ","")),0)&gt;0),VALUE(LEFT(SUBSTITUTE(SUBSTITUTE(SUBSTITUTE(LOWER(C21),"am","a"),"pm","p")," ",""),IFERROR(FIND(":",SUBSTITUTE(SUBSTITUTE(SUBSTITUTE(LOWER(C21),"am","a"),"pm","p")," ","")),LEN(SUBSTITUTE(SUBSTITUTE(SUBSTITUTE(LOWER(C21),"am","a"),"pm","p")," ","")))-1)),VALUE(LEFT(SUBSTITUTE(SUBSTITUTE(SUBSTITUTE(LOWER(C21),"am","a"),"pm","p")," ",""),LEN(SUBSTITUTE(SUBSTITUTE(SUBSTITUTE(LOWER(C21),"am","a"),"pm","p")," ",""))-1)))+IF((IFERROR(FIND(":",SUBSTITUTE(SUBSTITUTE(SUBSTITUTE(LOWER(C21),"am","a"),"pm","p")," ","")),0)&gt;0),VALUE(MID(SUBSTITUTE(SUBSTITUTE(SUBSTITUTE(LOWER(C21),"am","a"),"pm","p")," ",""),IFERROR(FIND(":",SUBSTITUTE(SUBSTITUTE(SUBSTITUTE(LOWER(C21),"am","a"),"pm","p")," ","")),1)+1,LEN(SUBSTITUTE(SUBSTITUTE(SUBSTITUTE(LOWER(C21),"am","a"),"pm","p")," ",""))-1-IFERROR(FIND(":",SUBSTITUTE(SUBSTITUTE(SUBSTITUTE(LOWER(C21),"am","a"),"pm","p")," ","")),1))),0)/60)+IF((RIGHT(SUBSTITUTE(SUBSTITUTE(SUBSTITUTE(LOWER(C21),"am","a"),"pm","p")," ",""),1)="p"),IF(IF((IFERROR(FIND(":",SUBSTITUTE(SUBSTITUTE(SUBSTITUTE(LOWER(C21),"am","a"),"pm","p")," ","")),0)&gt;0),VALUE(LEFT(SUBSTITUTE(SUBSTITUTE(SUBSTITUTE(LOWER(C21),"am","a"),"pm","p")," ",""),IFERROR(FIND(":",SUBSTITUTE(SUBSTITUTE(SUBSTITUTE(LOWER(C21),"am","a"),"pm","p")," ","")),LEN(SUBSTITUTE(SUBSTITUTE(SUBSTITUTE(LOWER(C21),"am","a"),"pm","p")," ","")))-1)),VALUE(LEFT(SUBSTITUTE(SUBSTITUTE(SUBSTITUTE(LOWER(C21),"am","a"),"pm","p")," ",""),LEN(SUBSTITUTE(SUBSTITUTE(SUBSTITUTE(LOWER(C21),"am","a"),"pm","p")," ",""))-1)))&lt;12,12,0),IF(IF((IFERROR(FIND(":",SUBSTITUTE(SUBSTITUTE(SUBSTITUTE(LOWER(C21),"am","a"),"pm","p")," ","")),0)&gt;0),VALUE(LEFT(SUBSTITUTE(SUBSTITUTE(SUBSTITUTE(LOWER(C21),"am","a"),"pm","p")," ",""),IFERROR(FIND(":",SUBSTITUTE(SUBSTITUTE(SUBSTITUTE(LOWER(C21),"am","a"),"pm","p")," ","")),LEN(SUBSTITUTE(SUBSTITUTE(SUBSTITUTE(LOWER(C21),"am","a"),"pm","p")," ","")))-1)),VALUE(LEFT(SUBSTITUTE(SUBSTITUTE(SUBSTITUTE(LOWER(C21),"am","a"),"pm","p")," ",""),LEN(SUBSTITUTE(SUBSTITUTE(SUBSTITUTE(LOWER(C21),"am","a"),"pm","p")," ",""))-1)))&gt;=12,-12,0)),VALUE(SUBSTITUTE(SUBSTITUTE(SUBSTITUTE(LOWER(C21),"am","a"),"pm","p")," ","")))))</f>
        <v/>
      </c>
      <c r="E21" s="9"/>
      <c r="F21" s="10" t="str">
        <f aca="false">IF(E21="","",IF(ISNUMBER(E21),E21*24,IF(OR(RIGHT(SUBSTITUTE(SUBSTITUTE(SUBSTITUTE(LOWER(E21),"am","a"),"pm","p")," ",""),1)="a",RIGHT(SUBSTITUTE(SUBSTITUTE(SUBSTITUTE(LOWER(E21),"am","a"),"pm","p")," ",""),1)="p"),(IF((IFERROR(FIND(":",SUBSTITUTE(SUBSTITUTE(SUBSTITUTE(LOWER(E21),"am","a"),"pm","p")," ","")),0)&gt;0),VALUE(LEFT(SUBSTITUTE(SUBSTITUTE(SUBSTITUTE(LOWER(E21),"am","a"),"pm","p")," ",""),IFERROR(FIND(":",SUBSTITUTE(SUBSTITUTE(SUBSTITUTE(LOWER(E21),"am","a"),"pm","p")," ","")),LEN(SUBSTITUTE(SUBSTITUTE(SUBSTITUTE(LOWER(E21),"am","a"),"pm","p")," ","")))-1)),VALUE(LEFT(SUBSTITUTE(SUBSTITUTE(SUBSTITUTE(LOWER(E21),"am","a"),"pm","p")," ",""),LEN(SUBSTITUTE(SUBSTITUTE(SUBSTITUTE(LOWER(E21),"am","a"),"pm","p")," ",""))-1)))+IF((IFERROR(FIND(":",SUBSTITUTE(SUBSTITUTE(SUBSTITUTE(LOWER(E21),"am","a"),"pm","p")," ","")),0)&gt;0),VALUE(MID(SUBSTITUTE(SUBSTITUTE(SUBSTITUTE(LOWER(E21),"am","a"),"pm","p")," ",""),IFERROR(FIND(":",SUBSTITUTE(SUBSTITUTE(SUBSTITUTE(LOWER(E21),"am","a"),"pm","p")," ","")),1)+1,LEN(SUBSTITUTE(SUBSTITUTE(SUBSTITUTE(LOWER(E21),"am","a"),"pm","p")," ",""))-1-IFERROR(FIND(":",SUBSTITUTE(SUBSTITUTE(SUBSTITUTE(LOWER(E21),"am","a"),"pm","p")," ","")),1))),0)/60)+IF((RIGHT(SUBSTITUTE(SUBSTITUTE(SUBSTITUTE(LOWER(E21),"am","a"),"pm","p")," ",""),1)="p"),IF(IF((IFERROR(FIND(":",SUBSTITUTE(SUBSTITUTE(SUBSTITUTE(LOWER(E21),"am","a"),"pm","p")," ","")),0)&gt;0),VALUE(LEFT(SUBSTITUTE(SUBSTITUTE(SUBSTITUTE(LOWER(E21),"am","a"),"pm","p")," ",""),IFERROR(FIND(":",SUBSTITUTE(SUBSTITUTE(SUBSTITUTE(LOWER(E21),"am","a"),"pm","p")," ","")),LEN(SUBSTITUTE(SUBSTITUTE(SUBSTITUTE(LOWER(E21),"am","a"),"pm","p")," ","")))-1)),VALUE(LEFT(SUBSTITUTE(SUBSTITUTE(SUBSTITUTE(LOWER(E21),"am","a"),"pm","p")," ",""),LEN(SUBSTITUTE(SUBSTITUTE(SUBSTITUTE(LOWER(E21),"am","a"),"pm","p")," ",""))-1)))&lt;12,12,0),IF(IF((IFERROR(FIND(":",SUBSTITUTE(SUBSTITUTE(SUBSTITUTE(LOWER(E21),"am","a"),"pm","p")," ","")),0)&gt;0),VALUE(LEFT(SUBSTITUTE(SUBSTITUTE(SUBSTITUTE(LOWER(E21),"am","a"),"pm","p")," ",""),IFERROR(FIND(":",SUBSTITUTE(SUBSTITUTE(SUBSTITUTE(LOWER(E21),"am","a"),"pm","p")," ","")),LEN(SUBSTITUTE(SUBSTITUTE(SUBSTITUTE(LOWER(E21),"am","a"),"pm","p")," ","")))-1)),VALUE(LEFT(SUBSTITUTE(SUBSTITUTE(SUBSTITUTE(LOWER(E21),"am","a"),"pm","p")," ",""),LEN(SUBSTITUTE(SUBSTITUTE(SUBSTITUTE(LOWER(E21),"am","a"),"pm","p")," ",""))-1)))&gt;=12,-12,0)),VALUE(SUBSTITUTE(SUBSTITUTE(SUBSTITUTE(LOWER(E21),"am","a"),"pm","p")," ","")))))</f>
        <v/>
      </c>
      <c r="G21" s="11"/>
      <c r="H21" s="9"/>
      <c r="I21" s="10" t="n">
        <f aca="false">IF(H21="",0,IF(ISNUMBER(H21),H21,IF(ISNUMBER(FIND("h",SUBSTITUTE(SUBSTITUTE(SUBSTITUTE(SUBSTITUTE(SUBSTITUTE(LOWER(H21),"hours","h"),"hour","h"),"minutes","m"),"minute","m")," ",""))),VALUE(LEFT(SUBSTITUTE(SUBSTITUTE(SUBSTITUTE(SUBSTITUTE(SUBSTITUTE(LOWER(H21),"hours","h"),"hour","h"),"minutes","m"),"minute","m")," ",""),FIND("h",SUBSTITUTE(SUBSTITUTE(SUBSTITUTE(SUBSTITUTE(SUBSTITUTE(LOWER(H21),"hours","h"),"hour","h"),"minutes","m"),"minute","m")," ",""))-1))+IF(ISNUMBER(FIND("m",SUBSTITUTE(SUBSTITUTE(SUBSTITUTE(SUBSTITUTE(SUBSTITUTE(LOWER(H21),"hours","h"),"hour","h"),"minutes","m"),"minute","m")," ",""))),VALUE(MID(SUBSTITUTE(SUBSTITUTE(SUBSTITUTE(SUBSTITUTE(SUBSTITUTE(LOWER(H21),"hours","h"),"hour","h"),"minutes","m"),"minute","m")," ",""),FIND("h",SUBSTITUTE(SUBSTITUTE(SUBSTITUTE(SUBSTITUTE(SUBSTITUTE(LOWER(H21),"hours","h"),"hour","h"),"minutes","m"),"minute","m")," ",""))+1,FIND("m",SUBSTITUTE(SUBSTITUTE(SUBSTITUTE(SUBSTITUTE(SUBSTITUTE(LOWER(H21),"hours","h"),"hour","h"),"minutes","m"),"minute","m")," ",""))-FIND("h",SUBSTITUTE(SUBSTITUTE(SUBSTITUTE(SUBSTITUTE(SUBSTITUTE(LOWER(H21),"hours","h"),"hour","h"),"minutes","m"),"minute","m")," ",""))-1))/60,0),IF(ISNUMBER(FIND("m",SUBSTITUTE(SUBSTITUTE(SUBSTITUTE(SUBSTITUTE(SUBSTITUTE(LOWER(H21),"hours","h"),"hour","h"),"minutes","m"),"minute","m")," ",""))),VALUE(LEFT(SUBSTITUTE(SUBSTITUTE(SUBSTITUTE(SUBSTITUTE(SUBSTITUTE(LOWER(H21),"hours","h"),"hour","h"),"minutes","m"),"minute","m")," ",""),FIND("m",SUBSTITUTE(SUBSTITUTE(SUBSTITUTE(SUBSTITUTE(SUBSTITUTE(LOWER(H21),"hours","h"),"hour","h"),"minutes","m"),"minute","m")," ",""))-1))/60,0))))</f>
        <v>0</v>
      </c>
      <c r="J21" s="12" t="n">
        <f aca="false">IF(AND(D21&lt;&gt;"",F21&lt;&gt;""),IF(F21&lt;D21,F21+24-D21,F21-D21),0)+I21</f>
        <v>0</v>
      </c>
      <c r="K21" s="12" t="n">
        <f aca="false">MIN(J21,8)</f>
        <v>0</v>
      </c>
      <c r="L21" s="12" t="n">
        <f aca="false">MAX(J21-8,0)</f>
        <v>0</v>
      </c>
      <c r="M21" s="13"/>
    </row>
    <row r="22" customFormat="false" ht="15" hidden="false" customHeight="false" outlineLevel="0" collapsed="false">
      <c r="A22" s="7" t="str">
        <f aca="false">IF(H$3&lt;&gt;"",H$3+12,"")</f>
        <v/>
      </c>
      <c r="B22" s="8" t="str">
        <f aca="false">IF(A22&lt;&gt;"",TEXT(A22,"dddd"),"")</f>
        <v/>
      </c>
      <c r="C22" s="9"/>
      <c r="D22" s="10" t="str">
        <f aca="false">IF(C22="","",IF(ISNUMBER(C22),C22*24,IF(OR(RIGHT(SUBSTITUTE(SUBSTITUTE(SUBSTITUTE(LOWER(C22),"am","a"),"pm","p")," ",""),1)="a",RIGHT(SUBSTITUTE(SUBSTITUTE(SUBSTITUTE(LOWER(C22),"am","a"),"pm","p")," ",""),1)="p"),(IF((IFERROR(FIND(":",SUBSTITUTE(SUBSTITUTE(SUBSTITUTE(LOWER(C22),"am","a"),"pm","p")," ","")),0)&gt;0),VALUE(LEFT(SUBSTITUTE(SUBSTITUTE(SUBSTITUTE(LOWER(C22),"am","a"),"pm","p")," ",""),IFERROR(FIND(":",SUBSTITUTE(SUBSTITUTE(SUBSTITUTE(LOWER(C22),"am","a"),"pm","p")," ","")),LEN(SUBSTITUTE(SUBSTITUTE(SUBSTITUTE(LOWER(C22),"am","a"),"pm","p")," ","")))-1)),VALUE(LEFT(SUBSTITUTE(SUBSTITUTE(SUBSTITUTE(LOWER(C22),"am","a"),"pm","p")," ",""),LEN(SUBSTITUTE(SUBSTITUTE(SUBSTITUTE(LOWER(C22),"am","a"),"pm","p")," ",""))-1)))+IF((IFERROR(FIND(":",SUBSTITUTE(SUBSTITUTE(SUBSTITUTE(LOWER(C22),"am","a"),"pm","p")," ","")),0)&gt;0),VALUE(MID(SUBSTITUTE(SUBSTITUTE(SUBSTITUTE(LOWER(C22),"am","a"),"pm","p")," ",""),IFERROR(FIND(":",SUBSTITUTE(SUBSTITUTE(SUBSTITUTE(LOWER(C22),"am","a"),"pm","p")," ","")),1)+1,LEN(SUBSTITUTE(SUBSTITUTE(SUBSTITUTE(LOWER(C22),"am","a"),"pm","p")," ",""))-1-IFERROR(FIND(":",SUBSTITUTE(SUBSTITUTE(SUBSTITUTE(LOWER(C22),"am","a"),"pm","p")," ","")),1))),0)/60)+IF((RIGHT(SUBSTITUTE(SUBSTITUTE(SUBSTITUTE(LOWER(C22),"am","a"),"pm","p")," ",""),1)="p"),IF(IF((IFERROR(FIND(":",SUBSTITUTE(SUBSTITUTE(SUBSTITUTE(LOWER(C22),"am","a"),"pm","p")," ","")),0)&gt;0),VALUE(LEFT(SUBSTITUTE(SUBSTITUTE(SUBSTITUTE(LOWER(C22),"am","a"),"pm","p")," ",""),IFERROR(FIND(":",SUBSTITUTE(SUBSTITUTE(SUBSTITUTE(LOWER(C22),"am","a"),"pm","p")," ","")),LEN(SUBSTITUTE(SUBSTITUTE(SUBSTITUTE(LOWER(C22),"am","a"),"pm","p")," ","")))-1)),VALUE(LEFT(SUBSTITUTE(SUBSTITUTE(SUBSTITUTE(LOWER(C22),"am","a"),"pm","p")," ",""),LEN(SUBSTITUTE(SUBSTITUTE(SUBSTITUTE(LOWER(C22),"am","a"),"pm","p")," ",""))-1)))&lt;12,12,0),IF(IF((IFERROR(FIND(":",SUBSTITUTE(SUBSTITUTE(SUBSTITUTE(LOWER(C22),"am","a"),"pm","p")," ","")),0)&gt;0),VALUE(LEFT(SUBSTITUTE(SUBSTITUTE(SUBSTITUTE(LOWER(C22),"am","a"),"pm","p")," ",""),IFERROR(FIND(":",SUBSTITUTE(SUBSTITUTE(SUBSTITUTE(LOWER(C22),"am","a"),"pm","p")," ","")),LEN(SUBSTITUTE(SUBSTITUTE(SUBSTITUTE(LOWER(C22),"am","a"),"pm","p")," ","")))-1)),VALUE(LEFT(SUBSTITUTE(SUBSTITUTE(SUBSTITUTE(LOWER(C22),"am","a"),"pm","p")," ",""),LEN(SUBSTITUTE(SUBSTITUTE(SUBSTITUTE(LOWER(C22),"am","a"),"pm","p")," ",""))-1)))&gt;=12,-12,0)),VALUE(SUBSTITUTE(SUBSTITUTE(SUBSTITUTE(LOWER(C22),"am","a"),"pm","p")," ","")))))</f>
        <v/>
      </c>
      <c r="E22" s="9"/>
      <c r="F22" s="10" t="str">
        <f aca="false">IF(E22="","",IF(ISNUMBER(E22),E22*24,IF(OR(RIGHT(SUBSTITUTE(SUBSTITUTE(SUBSTITUTE(LOWER(E22),"am","a"),"pm","p")," ",""),1)="a",RIGHT(SUBSTITUTE(SUBSTITUTE(SUBSTITUTE(LOWER(E22),"am","a"),"pm","p")," ",""),1)="p"),(IF((IFERROR(FIND(":",SUBSTITUTE(SUBSTITUTE(SUBSTITUTE(LOWER(E22),"am","a"),"pm","p")," ","")),0)&gt;0),VALUE(LEFT(SUBSTITUTE(SUBSTITUTE(SUBSTITUTE(LOWER(E22),"am","a"),"pm","p")," ",""),IFERROR(FIND(":",SUBSTITUTE(SUBSTITUTE(SUBSTITUTE(LOWER(E22),"am","a"),"pm","p")," ","")),LEN(SUBSTITUTE(SUBSTITUTE(SUBSTITUTE(LOWER(E22),"am","a"),"pm","p")," ","")))-1)),VALUE(LEFT(SUBSTITUTE(SUBSTITUTE(SUBSTITUTE(LOWER(E22),"am","a"),"pm","p")," ",""),LEN(SUBSTITUTE(SUBSTITUTE(SUBSTITUTE(LOWER(E22),"am","a"),"pm","p")," ",""))-1)))+IF((IFERROR(FIND(":",SUBSTITUTE(SUBSTITUTE(SUBSTITUTE(LOWER(E22),"am","a"),"pm","p")," ","")),0)&gt;0),VALUE(MID(SUBSTITUTE(SUBSTITUTE(SUBSTITUTE(LOWER(E22),"am","a"),"pm","p")," ",""),IFERROR(FIND(":",SUBSTITUTE(SUBSTITUTE(SUBSTITUTE(LOWER(E22),"am","a"),"pm","p")," ","")),1)+1,LEN(SUBSTITUTE(SUBSTITUTE(SUBSTITUTE(LOWER(E22),"am","a"),"pm","p")," ",""))-1-IFERROR(FIND(":",SUBSTITUTE(SUBSTITUTE(SUBSTITUTE(LOWER(E22),"am","a"),"pm","p")," ","")),1))),0)/60)+IF((RIGHT(SUBSTITUTE(SUBSTITUTE(SUBSTITUTE(LOWER(E22),"am","a"),"pm","p")," ",""),1)="p"),IF(IF((IFERROR(FIND(":",SUBSTITUTE(SUBSTITUTE(SUBSTITUTE(LOWER(E22),"am","a"),"pm","p")," ","")),0)&gt;0),VALUE(LEFT(SUBSTITUTE(SUBSTITUTE(SUBSTITUTE(LOWER(E22),"am","a"),"pm","p")," ",""),IFERROR(FIND(":",SUBSTITUTE(SUBSTITUTE(SUBSTITUTE(LOWER(E22),"am","a"),"pm","p")," ","")),LEN(SUBSTITUTE(SUBSTITUTE(SUBSTITUTE(LOWER(E22),"am","a"),"pm","p")," ","")))-1)),VALUE(LEFT(SUBSTITUTE(SUBSTITUTE(SUBSTITUTE(LOWER(E22),"am","a"),"pm","p")," ",""),LEN(SUBSTITUTE(SUBSTITUTE(SUBSTITUTE(LOWER(E22),"am","a"),"pm","p")," ",""))-1)))&lt;12,12,0),IF(IF((IFERROR(FIND(":",SUBSTITUTE(SUBSTITUTE(SUBSTITUTE(LOWER(E22),"am","a"),"pm","p")," ","")),0)&gt;0),VALUE(LEFT(SUBSTITUTE(SUBSTITUTE(SUBSTITUTE(LOWER(E22),"am","a"),"pm","p")," ",""),IFERROR(FIND(":",SUBSTITUTE(SUBSTITUTE(SUBSTITUTE(LOWER(E22),"am","a"),"pm","p")," ","")),LEN(SUBSTITUTE(SUBSTITUTE(SUBSTITUTE(LOWER(E22),"am","a"),"pm","p")," ","")))-1)),VALUE(LEFT(SUBSTITUTE(SUBSTITUTE(SUBSTITUTE(LOWER(E22),"am","a"),"pm","p")," ",""),LEN(SUBSTITUTE(SUBSTITUTE(SUBSTITUTE(LOWER(E22),"am","a"),"pm","p")," ",""))-1)))&gt;=12,-12,0)),VALUE(SUBSTITUTE(SUBSTITUTE(SUBSTITUTE(LOWER(E22),"am","a"),"pm","p")," ","")))))</f>
        <v/>
      </c>
      <c r="G22" s="11"/>
      <c r="H22" s="9"/>
      <c r="I22" s="10" t="n">
        <f aca="false">IF(H22="",0,IF(ISNUMBER(H22),H22,IF(ISNUMBER(FIND("h",SUBSTITUTE(SUBSTITUTE(SUBSTITUTE(SUBSTITUTE(SUBSTITUTE(LOWER(H22),"hours","h"),"hour","h"),"minutes","m"),"minute","m")," ",""))),VALUE(LEFT(SUBSTITUTE(SUBSTITUTE(SUBSTITUTE(SUBSTITUTE(SUBSTITUTE(LOWER(H22),"hours","h"),"hour","h"),"minutes","m"),"minute","m")," ",""),FIND("h",SUBSTITUTE(SUBSTITUTE(SUBSTITUTE(SUBSTITUTE(SUBSTITUTE(LOWER(H22),"hours","h"),"hour","h"),"minutes","m"),"minute","m")," ",""))-1))+IF(ISNUMBER(FIND("m",SUBSTITUTE(SUBSTITUTE(SUBSTITUTE(SUBSTITUTE(SUBSTITUTE(LOWER(H22),"hours","h"),"hour","h"),"minutes","m"),"minute","m")," ",""))),VALUE(MID(SUBSTITUTE(SUBSTITUTE(SUBSTITUTE(SUBSTITUTE(SUBSTITUTE(LOWER(H22),"hours","h"),"hour","h"),"minutes","m"),"minute","m")," ",""),FIND("h",SUBSTITUTE(SUBSTITUTE(SUBSTITUTE(SUBSTITUTE(SUBSTITUTE(LOWER(H22),"hours","h"),"hour","h"),"minutes","m"),"minute","m")," ",""))+1,FIND("m",SUBSTITUTE(SUBSTITUTE(SUBSTITUTE(SUBSTITUTE(SUBSTITUTE(LOWER(H22),"hours","h"),"hour","h"),"minutes","m"),"minute","m")," ",""))-FIND("h",SUBSTITUTE(SUBSTITUTE(SUBSTITUTE(SUBSTITUTE(SUBSTITUTE(LOWER(H22),"hours","h"),"hour","h"),"minutes","m"),"minute","m")," ",""))-1))/60,0),IF(ISNUMBER(FIND("m",SUBSTITUTE(SUBSTITUTE(SUBSTITUTE(SUBSTITUTE(SUBSTITUTE(LOWER(H22),"hours","h"),"hour","h"),"minutes","m"),"minute","m")," ",""))),VALUE(LEFT(SUBSTITUTE(SUBSTITUTE(SUBSTITUTE(SUBSTITUTE(SUBSTITUTE(LOWER(H22),"hours","h"),"hour","h"),"minutes","m"),"minute","m")," ",""),FIND("m",SUBSTITUTE(SUBSTITUTE(SUBSTITUTE(SUBSTITUTE(SUBSTITUTE(LOWER(H22),"hours","h"),"hour","h"),"minutes","m"),"minute","m")," ",""))-1))/60,0))))</f>
        <v>0</v>
      </c>
      <c r="J22" s="12" t="n">
        <f aca="false">IF(AND(D22&lt;&gt;"",F22&lt;&gt;""),IF(F22&lt;D22,F22+24-D22,F22-D22),0)+I22</f>
        <v>0</v>
      </c>
      <c r="K22" s="12" t="n">
        <f aca="false">MIN(J22,8)</f>
        <v>0</v>
      </c>
      <c r="L22" s="12" t="n">
        <f aca="false">MAX(J22-8,0)</f>
        <v>0</v>
      </c>
      <c r="M22" s="13"/>
    </row>
    <row r="23" customFormat="false" ht="15" hidden="false" customHeight="false" outlineLevel="0" collapsed="false">
      <c r="A23" s="7" t="str">
        <f aca="false">IF(H$3&lt;&gt;"",H$3+13,"")</f>
        <v/>
      </c>
      <c r="B23" s="8" t="str">
        <f aca="false">IF(A23&lt;&gt;"",TEXT(A23,"dddd"),"")</f>
        <v/>
      </c>
      <c r="C23" s="9"/>
      <c r="D23" s="10" t="str">
        <f aca="false">IF(C23="","",IF(ISNUMBER(C23),C23*24,IF(OR(RIGHT(SUBSTITUTE(SUBSTITUTE(SUBSTITUTE(LOWER(C23),"am","a"),"pm","p")," ",""),1)="a",RIGHT(SUBSTITUTE(SUBSTITUTE(SUBSTITUTE(LOWER(C23),"am","a"),"pm","p")," ",""),1)="p"),(IF((IFERROR(FIND(":",SUBSTITUTE(SUBSTITUTE(SUBSTITUTE(LOWER(C23),"am","a"),"pm","p")," ","")),0)&gt;0),VALUE(LEFT(SUBSTITUTE(SUBSTITUTE(SUBSTITUTE(LOWER(C23),"am","a"),"pm","p")," ",""),IFERROR(FIND(":",SUBSTITUTE(SUBSTITUTE(SUBSTITUTE(LOWER(C23),"am","a"),"pm","p")," ","")),LEN(SUBSTITUTE(SUBSTITUTE(SUBSTITUTE(LOWER(C23),"am","a"),"pm","p")," ","")))-1)),VALUE(LEFT(SUBSTITUTE(SUBSTITUTE(SUBSTITUTE(LOWER(C23),"am","a"),"pm","p")," ",""),LEN(SUBSTITUTE(SUBSTITUTE(SUBSTITUTE(LOWER(C23),"am","a"),"pm","p")," ",""))-1)))+IF((IFERROR(FIND(":",SUBSTITUTE(SUBSTITUTE(SUBSTITUTE(LOWER(C23),"am","a"),"pm","p")," ","")),0)&gt;0),VALUE(MID(SUBSTITUTE(SUBSTITUTE(SUBSTITUTE(LOWER(C23),"am","a"),"pm","p")," ",""),IFERROR(FIND(":",SUBSTITUTE(SUBSTITUTE(SUBSTITUTE(LOWER(C23),"am","a"),"pm","p")," ","")),1)+1,LEN(SUBSTITUTE(SUBSTITUTE(SUBSTITUTE(LOWER(C23),"am","a"),"pm","p")," ",""))-1-IFERROR(FIND(":",SUBSTITUTE(SUBSTITUTE(SUBSTITUTE(LOWER(C23),"am","a"),"pm","p")," ","")),1))),0)/60)+IF((RIGHT(SUBSTITUTE(SUBSTITUTE(SUBSTITUTE(LOWER(C23),"am","a"),"pm","p")," ",""),1)="p"),IF(IF((IFERROR(FIND(":",SUBSTITUTE(SUBSTITUTE(SUBSTITUTE(LOWER(C23),"am","a"),"pm","p")," ","")),0)&gt;0),VALUE(LEFT(SUBSTITUTE(SUBSTITUTE(SUBSTITUTE(LOWER(C23),"am","a"),"pm","p")," ",""),IFERROR(FIND(":",SUBSTITUTE(SUBSTITUTE(SUBSTITUTE(LOWER(C23),"am","a"),"pm","p")," ","")),LEN(SUBSTITUTE(SUBSTITUTE(SUBSTITUTE(LOWER(C23),"am","a"),"pm","p")," ","")))-1)),VALUE(LEFT(SUBSTITUTE(SUBSTITUTE(SUBSTITUTE(LOWER(C23),"am","a"),"pm","p")," ",""),LEN(SUBSTITUTE(SUBSTITUTE(SUBSTITUTE(LOWER(C23),"am","a"),"pm","p")," ",""))-1)))&lt;12,12,0),IF(IF((IFERROR(FIND(":",SUBSTITUTE(SUBSTITUTE(SUBSTITUTE(LOWER(C23),"am","a"),"pm","p")," ","")),0)&gt;0),VALUE(LEFT(SUBSTITUTE(SUBSTITUTE(SUBSTITUTE(LOWER(C23),"am","a"),"pm","p")," ",""),IFERROR(FIND(":",SUBSTITUTE(SUBSTITUTE(SUBSTITUTE(LOWER(C23),"am","a"),"pm","p")," ","")),LEN(SUBSTITUTE(SUBSTITUTE(SUBSTITUTE(LOWER(C23),"am","a"),"pm","p")," ","")))-1)),VALUE(LEFT(SUBSTITUTE(SUBSTITUTE(SUBSTITUTE(LOWER(C23),"am","a"),"pm","p")," ",""),LEN(SUBSTITUTE(SUBSTITUTE(SUBSTITUTE(LOWER(C23),"am","a"),"pm","p")," ",""))-1)))&gt;=12,-12,0)),VALUE(SUBSTITUTE(SUBSTITUTE(SUBSTITUTE(LOWER(C23),"am","a"),"pm","p")," ","")))))</f>
        <v/>
      </c>
      <c r="E23" s="9"/>
      <c r="F23" s="10" t="str">
        <f aca="false">IF(E23="","",IF(ISNUMBER(E23),E23*24,IF(OR(RIGHT(SUBSTITUTE(SUBSTITUTE(SUBSTITUTE(LOWER(E23),"am","a"),"pm","p")," ",""),1)="a",RIGHT(SUBSTITUTE(SUBSTITUTE(SUBSTITUTE(LOWER(E23),"am","a"),"pm","p")," ",""),1)="p"),(IF((IFERROR(FIND(":",SUBSTITUTE(SUBSTITUTE(SUBSTITUTE(LOWER(E23),"am","a"),"pm","p")," ","")),0)&gt;0),VALUE(LEFT(SUBSTITUTE(SUBSTITUTE(SUBSTITUTE(LOWER(E23),"am","a"),"pm","p")," ",""),IFERROR(FIND(":",SUBSTITUTE(SUBSTITUTE(SUBSTITUTE(LOWER(E23),"am","a"),"pm","p")," ","")),LEN(SUBSTITUTE(SUBSTITUTE(SUBSTITUTE(LOWER(E23),"am","a"),"pm","p")," ","")))-1)),VALUE(LEFT(SUBSTITUTE(SUBSTITUTE(SUBSTITUTE(LOWER(E23),"am","a"),"pm","p")," ",""),LEN(SUBSTITUTE(SUBSTITUTE(SUBSTITUTE(LOWER(E23),"am","a"),"pm","p")," ",""))-1)))+IF((IFERROR(FIND(":",SUBSTITUTE(SUBSTITUTE(SUBSTITUTE(LOWER(E23),"am","a"),"pm","p")," ","")),0)&gt;0),VALUE(MID(SUBSTITUTE(SUBSTITUTE(SUBSTITUTE(LOWER(E23),"am","a"),"pm","p")," ",""),IFERROR(FIND(":",SUBSTITUTE(SUBSTITUTE(SUBSTITUTE(LOWER(E23),"am","a"),"pm","p")," ","")),1)+1,LEN(SUBSTITUTE(SUBSTITUTE(SUBSTITUTE(LOWER(E23),"am","a"),"pm","p")," ",""))-1-IFERROR(FIND(":",SUBSTITUTE(SUBSTITUTE(SUBSTITUTE(LOWER(E23),"am","a"),"pm","p")," ","")),1))),0)/60)+IF((RIGHT(SUBSTITUTE(SUBSTITUTE(SUBSTITUTE(LOWER(E23),"am","a"),"pm","p")," ",""),1)="p"),IF(IF((IFERROR(FIND(":",SUBSTITUTE(SUBSTITUTE(SUBSTITUTE(LOWER(E23),"am","a"),"pm","p")," ","")),0)&gt;0),VALUE(LEFT(SUBSTITUTE(SUBSTITUTE(SUBSTITUTE(LOWER(E23),"am","a"),"pm","p")," ",""),IFERROR(FIND(":",SUBSTITUTE(SUBSTITUTE(SUBSTITUTE(LOWER(E23),"am","a"),"pm","p")," ","")),LEN(SUBSTITUTE(SUBSTITUTE(SUBSTITUTE(LOWER(E23),"am","a"),"pm","p")," ","")))-1)),VALUE(LEFT(SUBSTITUTE(SUBSTITUTE(SUBSTITUTE(LOWER(E23),"am","a"),"pm","p")," ",""),LEN(SUBSTITUTE(SUBSTITUTE(SUBSTITUTE(LOWER(E23),"am","a"),"pm","p")," ",""))-1)))&lt;12,12,0),IF(IF((IFERROR(FIND(":",SUBSTITUTE(SUBSTITUTE(SUBSTITUTE(LOWER(E23),"am","a"),"pm","p")," ","")),0)&gt;0),VALUE(LEFT(SUBSTITUTE(SUBSTITUTE(SUBSTITUTE(LOWER(E23),"am","a"),"pm","p")," ",""),IFERROR(FIND(":",SUBSTITUTE(SUBSTITUTE(SUBSTITUTE(LOWER(E23),"am","a"),"pm","p")," ","")),LEN(SUBSTITUTE(SUBSTITUTE(SUBSTITUTE(LOWER(E23),"am","a"),"pm","p")," ","")))-1)),VALUE(LEFT(SUBSTITUTE(SUBSTITUTE(SUBSTITUTE(LOWER(E23),"am","a"),"pm","p")," ",""),LEN(SUBSTITUTE(SUBSTITUTE(SUBSTITUTE(LOWER(E23),"am","a"),"pm","p")," ",""))-1)))&gt;=12,-12,0)),VALUE(SUBSTITUTE(SUBSTITUTE(SUBSTITUTE(LOWER(E23),"am","a"),"pm","p")," ","")))))</f>
        <v/>
      </c>
      <c r="G23" s="11"/>
      <c r="H23" s="9"/>
      <c r="I23" s="10" t="n">
        <f aca="false">IF(H23="",0,IF(ISNUMBER(H23),H23,IF(ISNUMBER(FIND("h",SUBSTITUTE(SUBSTITUTE(SUBSTITUTE(SUBSTITUTE(SUBSTITUTE(LOWER(H23),"hours","h"),"hour","h"),"minutes","m"),"minute","m")," ",""))),VALUE(LEFT(SUBSTITUTE(SUBSTITUTE(SUBSTITUTE(SUBSTITUTE(SUBSTITUTE(LOWER(H23),"hours","h"),"hour","h"),"minutes","m"),"minute","m")," ",""),FIND("h",SUBSTITUTE(SUBSTITUTE(SUBSTITUTE(SUBSTITUTE(SUBSTITUTE(LOWER(H23),"hours","h"),"hour","h"),"minutes","m"),"minute","m")," ",""))-1))+IF(ISNUMBER(FIND("m",SUBSTITUTE(SUBSTITUTE(SUBSTITUTE(SUBSTITUTE(SUBSTITUTE(LOWER(H23),"hours","h"),"hour","h"),"minutes","m"),"minute","m")," ",""))),VALUE(MID(SUBSTITUTE(SUBSTITUTE(SUBSTITUTE(SUBSTITUTE(SUBSTITUTE(LOWER(H23),"hours","h"),"hour","h"),"minutes","m"),"minute","m")," ",""),FIND("h",SUBSTITUTE(SUBSTITUTE(SUBSTITUTE(SUBSTITUTE(SUBSTITUTE(LOWER(H23),"hours","h"),"hour","h"),"minutes","m"),"minute","m")," ",""))+1,FIND("m",SUBSTITUTE(SUBSTITUTE(SUBSTITUTE(SUBSTITUTE(SUBSTITUTE(LOWER(H23),"hours","h"),"hour","h"),"minutes","m"),"minute","m")," ",""))-FIND("h",SUBSTITUTE(SUBSTITUTE(SUBSTITUTE(SUBSTITUTE(SUBSTITUTE(LOWER(H23),"hours","h"),"hour","h"),"minutes","m"),"minute","m")," ",""))-1))/60,0),IF(ISNUMBER(FIND("m",SUBSTITUTE(SUBSTITUTE(SUBSTITUTE(SUBSTITUTE(SUBSTITUTE(LOWER(H23),"hours","h"),"hour","h"),"minutes","m"),"minute","m")," ",""))),VALUE(LEFT(SUBSTITUTE(SUBSTITUTE(SUBSTITUTE(SUBSTITUTE(SUBSTITUTE(LOWER(H23),"hours","h"),"hour","h"),"minutes","m"),"minute","m")," ",""),FIND("m",SUBSTITUTE(SUBSTITUTE(SUBSTITUTE(SUBSTITUTE(SUBSTITUTE(LOWER(H23),"hours","h"),"hour","h"),"minutes","m"),"minute","m")," ",""))-1))/60,0))))</f>
        <v>0</v>
      </c>
      <c r="J23" s="12" t="n">
        <f aca="false">IF(AND(D23&lt;&gt;"",F23&lt;&gt;""),IF(F23&lt;D23,F23+24-D23,F23-D23),0)+I23</f>
        <v>0</v>
      </c>
      <c r="K23" s="12" t="n">
        <f aca="false">MIN(J23,8)</f>
        <v>0</v>
      </c>
      <c r="L23" s="12" t="n">
        <f aca="false">MAX(J23-8,0)</f>
        <v>0</v>
      </c>
      <c r="M23" s="13"/>
    </row>
    <row r="24" customFormat="false" ht="15" hidden="false" customHeight="false" outlineLevel="0" collapsed="false">
      <c r="A24" s="14" t="s">
        <v>20</v>
      </c>
      <c r="B24" s="14"/>
      <c r="C24" s="14"/>
      <c r="D24" s="14"/>
      <c r="E24" s="14"/>
      <c r="F24" s="14"/>
      <c r="G24" s="15" t="n">
        <f aca="false">SUM(G17:G23)</f>
        <v>0</v>
      </c>
      <c r="H24" s="14"/>
      <c r="I24" s="15" t="n">
        <f aca="false">SUM(I17:I23)</f>
        <v>0</v>
      </c>
      <c r="J24" s="15" t="n">
        <f aca="false">SUM(J17:J23)</f>
        <v>0</v>
      </c>
      <c r="K24" s="15" t="n">
        <f aca="false">SUM(K17:K23)</f>
        <v>0</v>
      </c>
      <c r="L24" s="15" t="n">
        <f aca="false">SUM(L17:L23)</f>
        <v>0</v>
      </c>
      <c r="M24" s="14"/>
    </row>
    <row r="26" customFormat="false" ht="15" hidden="false" customHeight="false" outlineLevel="0" collapsed="false">
      <c r="A26" s="16" t="s">
        <v>21</v>
      </c>
      <c r="B26" s="16"/>
      <c r="C26" s="16"/>
      <c r="D26" s="16"/>
      <c r="E26" s="16"/>
      <c r="F26" s="16"/>
      <c r="G26" s="17" t="n">
        <f aca="false">G16+G24</f>
        <v>0</v>
      </c>
      <c r="H26" s="16"/>
      <c r="I26" s="17" t="n">
        <f aca="false">I16+I24</f>
        <v>0</v>
      </c>
      <c r="J26" s="17" t="n">
        <f aca="false">J16+J24</f>
        <v>0</v>
      </c>
      <c r="K26" s="17" t="n">
        <f aca="false">K16+K24</f>
        <v>0</v>
      </c>
      <c r="L26" s="17" t="n">
        <f aca="false">L16+L24</f>
        <v>0</v>
      </c>
      <c r="M26" s="16"/>
    </row>
    <row r="28" customFormat="false" ht="15" hidden="false" customHeight="false" outlineLevel="0" collapsed="false">
      <c r="A28" s="18" t="s">
        <v>22</v>
      </c>
      <c r="B28" s="18"/>
      <c r="C28" s="18"/>
      <c r="D28" s="18"/>
    </row>
    <row r="29" customFormat="false" ht="15" hidden="false" customHeight="false" outlineLevel="0" collapsed="false">
      <c r="A29" s="19" t="s">
        <v>23</v>
      </c>
      <c r="B29" s="19"/>
      <c r="C29" s="20" t="n">
        <f aca="false">J26</f>
        <v>0</v>
      </c>
      <c r="D29" s="21"/>
    </row>
    <row r="30" customFormat="false" ht="15" hidden="false" customHeight="false" outlineLevel="0" collapsed="false">
      <c r="A30" s="19" t="s">
        <v>24</v>
      </c>
      <c r="B30" s="19"/>
      <c r="C30" s="20" t="n">
        <f aca="false">K26</f>
        <v>0</v>
      </c>
      <c r="D30" s="21"/>
    </row>
    <row r="31" customFormat="false" ht="15" hidden="false" customHeight="false" outlineLevel="0" collapsed="false">
      <c r="A31" s="19" t="s">
        <v>25</v>
      </c>
      <c r="B31" s="19"/>
      <c r="C31" s="20" t="n">
        <f aca="false">L26</f>
        <v>0</v>
      </c>
      <c r="D31" s="21"/>
    </row>
    <row r="32" customFormat="false" ht="15" hidden="false" customHeight="false" outlineLevel="0" collapsed="false">
      <c r="A32" s="19" t="s">
        <v>26</v>
      </c>
      <c r="B32" s="19"/>
      <c r="C32" s="20" t="n">
        <f aca="false">I26</f>
        <v>0</v>
      </c>
      <c r="D32" s="21"/>
    </row>
    <row r="33" customFormat="false" ht="15" hidden="false" customHeight="false" outlineLevel="0" collapsed="false">
      <c r="A33" s="19" t="s">
        <v>27</v>
      </c>
      <c r="B33" s="19"/>
      <c r="C33" s="22" t="n">
        <f aca="false">G26</f>
        <v>0</v>
      </c>
      <c r="D33" s="21"/>
    </row>
    <row r="36" customFormat="false" ht="15" hidden="false" customHeight="false" outlineLevel="0" collapsed="false">
      <c r="A36" s="23" t="s">
        <v>28</v>
      </c>
      <c r="B36" s="24"/>
      <c r="C36" s="24"/>
      <c r="D36" s="24"/>
      <c r="E36" s="24"/>
      <c r="H36" s="23" t="s">
        <v>29</v>
      </c>
      <c r="I36" s="24"/>
      <c r="J36" s="24"/>
      <c r="K36" s="24"/>
    </row>
    <row r="38" customFormat="false" ht="15" hidden="false" customHeight="false" outlineLevel="0" collapsed="false">
      <c r="A38" s="23" t="s">
        <v>30</v>
      </c>
      <c r="B38" s="24"/>
      <c r="C38" s="24"/>
      <c r="D38" s="24"/>
      <c r="E38" s="24"/>
      <c r="H38" s="23" t="s">
        <v>29</v>
      </c>
      <c r="I38" s="24"/>
      <c r="J38" s="24"/>
      <c r="K38" s="24"/>
    </row>
    <row r="40" customFormat="false" ht="15" hidden="false" customHeight="false" outlineLevel="0" collapsed="false">
      <c r="A40" s="25" t="s">
        <v>31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</sheetData>
  <mergeCells count="23">
    <mergeCell ref="A1:M1"/>
    <mergeCell ref="B3:F3"/>
    <mergeCell ref="H3:M3"/>
    <mergeCell ref="B4:F4"/>
    <mergeCell ref="H4:M4"/>
    <mergeCell ref="B5:F5"/>
    <mergeCell ref="H5:M5"/>
    <mergeCell ref="B6:F6"/>
    <mergeCell ref="G6:M6"/>
    <mergeCell ref="A16:B16"/>
    <mergeCell ref="A24:B24"/>
    <mergeCell ref="A26:B26"/>
    <mergeCell ref="A28:D28"/>
    <mergeCell ref="A29:B29"/>
    <mergeCell ref="A30:B30"/>
    <mergeCell ref="A31:B31"/>
    <mergeCell ref="A32:B32"/>
    <mergeCell ref="A33:B33"/>
    <mergeCell ref="B36:E36"/>
    <mergeCell ref="I36:K36"/>
    <mergeCell ref="B38:E38"/>
    <mergeCell ref="I38:K38"/>
    <mergeCell ref="A40:M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2026-02-18T06:59:27Z</dcterms:created>
  <dc:creator>openpyxl</dc:creator>
  <dc:description/>
  <dc:language>en-US</dc:language>
  <cp:lastModifiedBy/>
  <dcterms:modified xsi:type="dcterms:W3CDTF">2026-02-18T06:59:27Z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